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d.docs.live.net/535525f1b7e418a5/Desktop/4.Procurement of Civil Work 48 sites Phase 2 working documenbts/BOQ/"/>
    </mc:Choice>
  </mc:AlternateContent>
  <xr:revisionPtr revIDLastSave="46" documentId="13_ncr:1_{076F73CB-BDC8-460D-84E7-5C80F9AAA51D}" xr6:coauthVersionLast="47" xr6:coauthVersionMax="47" xr10:uidLastSave="{1BA2B7D4-E8D5-4879-97EF-D5732E7C638E}"/>
  <bookViews>
    <workbookView xWindow="-120" yWindow="-120" windowWidth="29040" windowHeight="15720" activeTab="4" xr2:uid="{00000000-000D-0000-FFFF-FFFF00000000}"/>
  </bookViews>
  <sheets>
    <sheet name="Tirupati" sheetId="33" r:id="rId1"/>
    <sheet name="Guntur" sheetId="83" r:id="rId2"/>
    <sheet name="Vishakapatnam" sheetId="91" r:id="rId3"/>
    <sheet name="Eluru" sheetId="35" r:id="rId4"/>
    <sheet name="Kakinada" sheetId="21"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21" l="1"/>
  <c r="J16" i="21" s="1"/>
  <c r="J21" i="91"/>
  <c r="J21" i="21"/>
  <c r="J20" i="21"/>
  <c r="J19" i="21"/>
  <c r="J17" i="21"/>
  <c r="J15" i="21"/>
  <c r="J5" i="21"/>
  <c r="J6" i="21"/>
  <c r="J7" i="21"/>
  <c r="J8" i="21"/>
  <c r="J9" i="21"/>
  <c r="J10" i="21"/>
  <c r="J11" i="21"/>
  <c r="J12" i="21"/>
  <c r="J13" i="21"/>
  <c r="J4" i="21"/>
  <c r="J25" i="35"/>
  <c r="J24" i="35"/>
  <c r="J23" i="35"/>
  <c r="J22" i="35"/>
  <c r="J20" i="35"/>
  <c r="J19" i="35"/>
  <c r="J18" i="35"/>
  <c r="J17" i="35"/>
  <c r="J16" i="35"/>
  <c r="J15" i="35"/>
  <c r="J5" i="35"/>
  <c r="J6" i="35"/>
  <c r="J7" i="35"/>
  <c r="J8" i="35"/>
  <c r="J9" i="35"/>
  <c r="J10" i="35"/>
  <c r="J11" i="35"/>
  <c r="J12" i="35"/>
  <c r="J13" i="35"/>
  <c r="J4" i="35"/>
  <c r="J25" i="91"/>
  <c r="J24" i="91"/>
  <c r="J23" i="91"/>
  <c r="J22" i="91"/>
  <c r="J19" i="91"/>
  <c r="J18" i="91"/>
  <c r="J17" i="91"/>
  <c r="J16" i="91"/>
  <c r="J15" i="91"/>
  <c r="J5" i="91"/>
  <c r="J6" i="91"/>
  <c r="J7" i="91"/>
  <c r="J8" i="91"/>
  <c r="J9" i="91"/>
  <c r="J10" i="91"/>
  <c r="J11" i="91"/>
  <c r="J12" i="91"/>
  <c r="J13" i="91"/>
  <c r="J4" i="91"/>
  <c r="J25" i="83"/>
  <c r="J24" i="83"/>
  <c r="J23" i="83"/>
  <c r="J22" i="83"/>
  <c r="J20" i="83"/>
  <c r="J19" i="83"/>
  <c r="J18" i="83"/>
  <c r="J17" i="83"/>
  <c r="J16" i="83"/>
  <c r="J15" i="83"/>
  <c r="J5" i="83"/>
  <c r="J6" i="83"/>
  <c r="J7" i="83"/>
  <c r="J8" i="83"/>
  <c r="J9" i="83"/>
  <c r="J10" i="83"/>
  <c r="J11" i="83"/>
  <c r="J12" i="83"/>
  <c r="J13" i="83"/>
  <c r="J4" i="83"/>
  <c r="J28" i="33"/>
  <c r="J27" i="33"/>
  <c r="J25" i="33"/>
  <c r="J24" i="33"/>
  <c r="J23" i="33"/>
  <c r="J22" i="33"/>
  <c r="J20" i="33"/>
  <c r="J19" i="33"/>
  <c r="J18" i="33"/>
  <c r="J17" i="33"/>
  <c r="J16" i="33"/>
  <c r="J15" i="33"/>
  <c r="J5" i="33"/>
  <c r="J29" i="33" s="1"/>
  <c r="J6" i="33"/>
  <c r="J7" i="33"/>
  <c r="J8" i="33"/>
  <c r="J9" i="33"/>
  <c r="J10" i="33"/>
  <c r="J11" i="33"/>
  <c r="J12" i="33"/>
  <c r="J13" i="33"/>
  <c r="J4" i="33"/>
  <c r="H25" i="83"/>
  <c r="H19" i="35" l="1"/>
  <c r="H17" i="35"/>
  <c r="H24" i="35"/>
  <c r="H17" i="91"/>
  <c r="H25" i="91" l="1"/>
  <c r="H24" i="91"/>
  <c r="H23" i="91"/>
  <c r="H22" i="91"/>
  <c r="H21" i="91"/>
  <c r="H19" i="91"/>
  <c r="H18" i="91"/>
  <c r="H16" i="91"/>
  <c r="H15" i="91"/>
  <c r="H13" i="91"/>
  <c r="H12" i="91"/>
  <c r="H11" i="91"/>
  <c r="H10" i="91"/>
  <c r="H9" i="91"/>
  <c r="H8" i="91"/>
  <c r="H7" i="91"/>
  <c r="H6" i="91"/>
  <c r="H5" i="91"/>
  <c r="H4" i="91"/>
  <c r="J26" i="91" l="1"/>
  <c r="J27" i="91" s="1"/>
  <c r="J28" i="91" s="1"/>
  <c r="H8" i="21" l="1"/>
  <c r="H7" i="21"/>
  <c r="H6" i="21"/>
  <c r="H5" i="21"/>
  <c r="H4" i="21"/>
  <c r="H19" i="83" l="1"/>
  <c r="H24" i="83"/>
  <c r="H23" i="83"/>
  <c r="H22" i="83"/>
  <c r="H20" i="83"/>
  <c r="H18" i="83"/>
  <c r="H17" i="83"/>
  <c r="H16" i="83"/>
  <c r="H15" i="83"/>
  <c r="H13" i="83"/>
  <c r="H12" i="83"/>
  <c r="H11" i="83"/>
  <c r="H10" i="83"/>
  <c r="H9" i="83"/>
  <c r="H8" i="83"/>
  <c r="H7" i="83"/>
  <c r="H6" i="83"/>
  <c r="H5" i="83"/>
  <c r="H4" i="83"/>
  <c r="J26" i="83" l="1"/>
  <c r="J27" i="83" s="1"/>
  <c r="J28" i="83" s="1"/>
  <c r="H28" i="33" l="1"/>
  <c r="H18" i="33"/>
  <c r="H17" i="33"/>
  <c r="D15" i="33"/>
  <c r="H25" i="35" l="1"/>
  <c r="H23" i="35"/>
  <c r="H22" i="35"/>
  <c r="H20" i="35"/>
  <c r="H18" i="35"/>
  <c r="H16" i="35"/>
  <c r="H15" i="35"/>
  <c r="H13" i="35"/>
  <c r="H12" i="35"/>
  <c r="H11" i="35"/>
  <c r="H10" i="35"/>
  <c r="H9" i="35"/>
  <c r="H8" i="35"/>
  <c r="H7" i="35"/>
  <c r="H6" i="35"/>
  <c r="H5" i="35"/>
  <c r="H4" i="35"/>
  <c r="D13" i="33"/>
  <c r="H13" i="33" s="1"/>
  <c r="D12" i="33"/>
  <c r="H12" i="33" s="1"/>
  <c r="D11" i="33"/>
  <c r="H11" i="33" s="1"/>
  <c r="D10" i="33"/>
  <c r="H10" i="33" s="1"/>
  <c r="D9" i="33"/>
  <c r="H9" i="33" s="1"/>
  <c r="D8" i="33"/>
  <c r="H8" i="33" s="1"/>
  <c r="D7" i="33"/>
  <c r="H7" i="33" s="1"/>
  <c r="D6" i="33"/>
  <c r="H6" i="33" s="1"/>
  <c r="D5" i="33"/>
  <c r="H5" i="33" s="1"/>
  <c r="D4" i="33"/>
  <c r="H4" i="33" s="1"/>
  <c r="H25" i="33"/>
  <c r="H24" i="33"/>
  <c r="H23" i="33"/>
  <c r="H22" i="33"/>
  <c r="H20" i="33"/>
  <c r="H19" i="33"/>
  <c r="H16" i="33"/>
  <c r="H15" i="33"/>
  <c r="J26" i="35" l="1"/>
  <c r="J27" i="35" l="1"/>
  <c r="J28" i="35" s="1"/>
  <c r="J30" i="33"/>
  <c r="J31" i="33" s="1"/>
  <c r="H21" i="21" l="1"/>
  <c r="H20" i="21"/>
  <c r="H19" i="21"/>
  <c r="H17" i="21"/>
  <c r="H15" i="21"/>
  <c r="H13" i="21"/>
  <c r="H12" i="21"/>
  <c r="H11" i="21"/>
  <c r="H10" i="21"/>
  <c r="H9" i="21"/>
  <c r="J22" i="21" l="1"/>
  <c r="J23" i="21" s="1"/>
  <c r="J24" i="21" s="1"/>
</calcChain>
</file>

<file path=xl/sharedStrings.xml><?xml version="1.0" encoding="utf-8"?>
<sst xmlns="http://schemas.openxmlformats.org/spreadsheetml/2006/main" count="393" uniqueCount="78">
  <si>
    <r>
      <rPr>
        <b/>
        <sz val="11"/>
        <rFont val="Calibri"/>
        <family val="1"/>
      </rPr>
      <t>Description of Work</t>
    </r>
  </si>
  <si>
    <r>
      <rPr>
        <b/>
        <sz val="11"/>
        <rFont val="Calibri"/>
        <family val="1"/>
      </rPr>
      <t>Unit</t>
    </r>
  </si>
  <si>
    <t>Unit Rate (Excluding GST)</t>
  </si>
  <si>
    <t>Total Amount
(Excluding GST)</t>
  </si>
  <si>
    <t>A</t>
  </si>
  <si>
    <t>Civil &amp; Fabrication</t>
  </si>
  <si>
    <t>I</t>
  </si>
  <si>
    <t>KG</t>
  </si>
  <si>
    <t>II</t>
  </si>
  <si>
    <t>III</t>
  </si>
  <si>
    <t>Brick Work</t>
  </si>
  <si>
    <t>Plastering</t>
  </si>
  <si>
    <t>V</t>
  </si>
  <si>
    <t>Structural Steel Work</t>
  </si>
  <si>
    <t>VI</t>
  </si>
  <si>
    <t>PolyCarbonate Sheet</t>
  </si>
  <si>
    <t>VII</t>
  </si>
  <si>
    <t>Flooring &amp; Wall Cladding</t>
  </si>
  <si>
    <t>B</t>
  </si>
  <si>
    <t>Electrical Services</t>
  </si>
  <si>
    <t>RM</t>
  </si>
  <si>
    <t>Nos</t>
  </si>
  <si>
    <t>C</t>
  </si>
  <si>
    <t>D</t>
  </si>
  <si>
    <t>Misc</t>
  </si>
  <si>
    <t>CUM</t>
  </si>
  <si>
    <t>Centring &amp; Shuttering work</t>
  </si>
  <si>
    <t>SQM</t>
  </si>
  <si>
    <t>IV</t>
  </si>
  <si>
    <t>VIII</t>
  </si>
  <si>
    <t>IX</t>
  </si>
  <si>
    <t xml:space="preserve">M S Fencing with wire mesh </t>
  </si>
  <si>
    <t>SQFT</t>
  </si>
  <si>
    <t>Tissue papar and sanitizer holder</t>
  </si>
  <si>
    <t>Signages</t>
  </si>
  <si>
    <t>Job</t>
  </si>
  <si>
    <t xml:space="preserve">Outdoor floor mounted stand dustbins with durable plastic,80L capacity. The stand must be fixed in the ground.     </t>
  </si>
  <si>
    <t>Three Seater Stainless Steel Waiting Area Visitor Chair, 325-350 Kg Weight Handling Capacity. Durable Parts And Support</t>
  </si>
  <si>
    <t>Reinforcement for RCC work</t>
  </si>
  <si>
    <t>Plain Cement Concrete/IPS with Excavation work</t>
  </si>
  <si>
    <t>Steel railing, SS 304 (16 gauge)</t>
  </si>
  <si>
    <t>X</t>
  </si>
  <si>
    <t>Circuit wiring</t>
  </si>
  <si>
    <t>Ceiling Fan (new, 1200 mm sweep, 350-400 RPM)</t>
  </si>
  <si>
    <t>Ceiling Fan (replacement, 1200 mm sweep, 350-400 RPM)</t>
  </si>
  <si>
    <t>LED light</t>
  </si>
  <si>
    <t>Additional work</t>
  </si>
  <si>
    <t xml:space="preserve">Automatic door closure for glass aluminium door </t>
  </si>
  <si>
    <t xml:space="preserve"> </t>
  </si>
  <si>
    <t>RMT</t>
  </si>
  <si>
    <t>Exhaust Fan (new, 250 mm, 1250 RPM)</t>
  </si>
  <si>
    <t>Tissue paper and sanitizer holder</t>
  </si>
  <si>
    <t>Exhaust Fan (new, 230 mm, 1400 RPM)</t>
  </si>
  <si>
    <t>Exhaust Fan (replacement, 230 mm, 1400 RPM)</t>
  </si>
  <si>
    <t>Exhuast Fan (replacement, 10- inch, 250 mm sweep,1250 RPM)</t>
  </si>
  <si>
    <t>Exhaust Fan (new, 300 mm, 1400 RPM)</t>
  </si>
  <si>
    <t>Exhaust Fan (replacement, 250 mm, 1250 RPM)</t>
  </si>
  <si>
    <t>SVRR GGH, Tirupati, Andhra Pradesh</t>
  </si>
  <si>
    <t>GHCCD/ IDH, Guntur, Andhra Pradesh</t>
  </si>
  <si>
    <t xml:space="preserve">Wall cutout provision in wall for exhaust fan including appropriate civil works </t>
  </si>
  <si>
    <t>Government Hospital for chest and communicable diseases, Vizag</t>
  </si>
  <si>
    <r>
      <rPr>
        <b/>
        <sz val="11"/>
        <rFont val="Calibri"/>
        <family val="2"/>
        <scheme val="minor"/>
      </rPr>
      <t>Description of Work</t>
    </r>
  </si>
  <si>
    <t>Removal of the old existing washbasin and supply, Installation of new Wash basin 1-unit white Ceramic type (Wall mount) with C.I. brackets, 15mm C.P. brass pillar taps, 32mm C.P. brass waste of standard pattern, including painting and fittings of all brackets including the necessary plumbing work (inlet water supply connection and outlet connection to drainage) wherever require along with necessary plumbing work</t>
  </si>
  <si>
    <t>Ceiling Fan (new, 1200 mm sweep, 350-400 RPM) with additional rod length of 10 feet</t>
  </si>
  <si>
    <t xml:space="preserve">Installation of Single Glass aluminum door of dimension: - 3(W) x 8(H) with door lock and key system with appropriate gasketing	</t>
  </si>
  <si>
    <t>District TB Centre West Godavari, Eluru (Andhra Pradesh)</t>
  </si>
  <si>
    <t>Wall mount fan  (new, 400 mm, 1400 RPM)</t>
  </si>
  <si>
    <t xml:space="preserve">	DRTB RMC Kakinada, East Godavari</t>
  </si>
  <si>
    <t>Total Amount (Including GST)</t>
  </si>
  <si>
    <r>
      <rPr>
        <b/>
        <sz val="10"/>
        <rFont val="Arial"/>
        <family val="2"/>
      </rPr>
      <t>Description of Work</t>
    </r>
  </si>
  <si>
    <r>
      <rPr>
        <b/>
        <sz val="10"/>
        <rFont val="Arial"/>
        <family val="2"/>
      </rPr>
      <t>Unit</t>
    </r>
  </si>
  <si>
    <t>Total Amount</t>
  </si>
  <si>
    <t>Sputum collection  Area  
Qty. (A)</t>
  </si>
  <si>
    <t>Patient waiting area
Qty. (B)</t>
  </si>
  <si>
    <t xml:space="preserve"> shaded pathway platform
Qty. (C)</t>
  </si>
  <si>
    <t>Other sections of the faciility 
Qty. (D)</t>
  </si>
  <si>
    <t>Total Qty. (A+B+C+D)</t>
  </si>
  <si>
    <t>GST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</si>
</sst>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3" x14ac:knownFonts="1">
    <font>
      <sz val="11"/>
      <color theme="1"/>
      <name val="Calibri"/>
      <family val="2"/>
      <scheme val="minor"/>
    </font>
    <font>
      <b/>
      <sz val="11"/>
      <color theme="1"/>
      <name val="Calibri"/>
      <family val="2"/>
      <scheme val="minor"/>
    </font>
    <font>
      <sz val="10"/>
      <name val="Arial"/>
      <family val="2"/>
    </font>
    <font>
      <sz val="10"/>
      <color rgb="FF000000"/>
      <name val="Arial"/>
      <family val="2"/>
    </font>
    <font>
      <sz val="11"/>
      <name val="Arial"/>
      <family val="2"/>
    </font>
    <font>
      <b/>
      <sz val="11"/>
      <name val="Calibri"/>
      <family val="1"/>
    </font>
    <font>
      <b/>
      <sz val="10"/>
      <name val="Arial"/>
      <family val="2"/>
    </font>
    <font>
      <sz val="10"/>
      <color theme="1"/>
      <name val="Arial"/>
      <family val="2"/>
    </font>
    <font>
      <sz val="11"/>
      <color theme="1"/>
      <name val="Calibri"/>
      <family val="2"/>
      <scheme val="minor"/>
    </font>
    <font>
      <sz val="12"/>
      <color theme="1"/>
      <name val="Calibri"/>
      <family val="2"/>
      <scheme val="minor"/>
    </font>
    <font>
      <b/>
      <sz val="11"/>
      <name val="Calibri"/>
      <family val="2"/>
      <scheme val="minor"/>
    </font>
    <font>
      <sz val="11"/>
      <name val="Calibri"/>
      <family val="2"/>
      <scheme val="minor"/>
    </font>
    <font>
      <b/>
      <sz val="10"/>
      <color theme="1"/>
      <name val="Arial"/>
      <family val="2"/>
    </font>
  </fonts>
  <fills count="6">
    <fill>
      <patternFill patternType="none"/>
    </fill>
    <fill>
      <patternFill patternType="gray125"/>
    </fill>
    <fill>
      <patternFill patternType="solid">
        <fgColor rgb="FF00AFEF"/>
      </patternFill>
    </fill>
    <fill>
      <patternFill patternType="solid">
        <fgColor theme="2"/>
        <bgColor indexed="64"/>
      </patternFill>
    </fill>
    <fill>
      <patternFill patternType="solid">
        <fgColor rgb="FF92D050"/>
        <bgColor indexed="64"/>
      </patternFill>
    </fill>
    <fill>
      <patternFill patternType="solid">
        <fgColor theme="0"/>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style="thin">
        <color indexed="64"/>
      </right>
      <top style="thin">
        <color indexed="64"/>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s>
  <cellStyleXfs count="3">
    <xf numFmtId="0" fontId="0" fillId="0" borderId="0"/>
    <xf numFmtId="164" fontId="8" fillId="0" borderId="0" applyFont="0" applyFill="0" applyBorder="0" applyAlignment="0" applyProtection="0"/>
    <xf numFmtId="0" fontId="9" fillId="0" borderId="0"/>
  </cellStyleXfs>
  <cellXfs count="111">
    <xf numFmtId="0" fontId="0" fillId="0" borderId="0" xfId="0"/>
    <xf numFmtId="0" fontId="6" fillId="3" borderId="3" xfId="0" applyFont="1" applyFill="1" applyBorder="1" applyAlignment="1" applyProtection="1">
      <alignment horizontal="center" vertical="top" wrapText="1"/>
      <protection locked="0"/>
    </xf>
    <xf numFmtId="0" fontId="7" fillId="0" borderId="0" xfId="0" applyFont="1" applyProtection="1">
      <protection locked="0"/>
    </xf>
    <xf numFmtId="0" fontId="0" fillId="0" borderId="0" xfId="0" applyProtection="1">
      <protection locked="0"/>
    </xf>
    <xf numFmtId="0" fontId="12" fillId="4" borderId="9" xfId="0" applyFont="1" applyFill="1" applyBorder="1" applyAlignment="1" applyProtection="1">
      <alignment vertical="top"/>
      <protection locked="0"/>
    </xf>
    <xf numFmtId="0" fontId="12" fillId="4" borderId="10" xfId="0" applyFont="1" applyFill="1" applyBorder="1" applyAlignment="1" applyProtection="1">
      <alignment vertical="top"/>
      <protection locked="0"/>
    </xf>
    <xf numFmtId="0" fontId="7" fillId="2" borderId="1" xfId="0" applyFont="1" applyFill="1" applyBorder="1" applyAlignment="1" applyProtection="1">
      <alignment horizontal="left" wrapText="1"/>
      <protection locked="0"/>
    </xf>
    <xf numFmtId="165" fontId="7" fillId="0" borderId="3" xfId="1" applyNumberFormat="1" applyFont="1" applyBorder="1" applyAlignment="1" applyProtection="1">
      <alignment horizontal="right" vertical="top"/>
      <protection locked="0"/>
    </xf>
    <xf numFmtId="165" fontId="3" fillId="0" borderId="1" xfId="1" applyNumberFormat="1" applyFont="1" applyBorder="1" applyAlignment="1" applyProtection="1">
      <alignment horizontal="right" vertical="top" shrinkToFit="1"/>
      <protection locked="0"/>
    </xf>
    <xf numFmtId="0" fontId="7" fillId="2" borderId="1" xfId="0" applyFont="1" applyFill="1" applyBorder="1" applyAlignment="1" applyProtection="1">
      <alignment horizontal="right" vertical="top" wrapText="1"/>
      <protection locked="0"/>
    </xf>
    <xf numFmtId="0" fontId="7" fillId="2" borderId="2" xfId="0" applyFont="1" applyFill="1" applyBorder="1" applyAlignment="1" applyProtection="1">
      <alignment horizontal="right" vertical="top" wrapText="1"/>
      <protection locked="0"/>
    </xf>
    <xf numFmtId="1" fontId="3" fillId="0" borderId="8" xfId="0" applyNumberFormat="1" applyFont="1" applyBorder="1" applyAlignment="1" applyProtection="1">
      <alignment horizontal="right" vertical="top" shrinkToFit="1"/>
      <protection locked="0"/>
    </xf>
    <xf numFmtId="0" fontId="7" fillId="0" borderId="4" xfId="0" applyFont="1" applyBorder="1" applyAlignment="1" applyProtection="1">
      <alignment horizontal="right"/>
      <protection locked="0"/>
    </xf>
    <xf numFmtId="0" fontId="7" fillId="0" borderId="5" xfId="0" applyFont="1" applyBorder="1" applyAlignment="1" applyProtection="1">
      <alignment horizontal="right"/>
      <protection locked="0"/>
    </xf>
    <xf numFmtId="0" fontId="7" fillId="0" borderId="6" xfId="0" applyFont="1" applyBorder="1" applyAlignment="1" applyProtection="1">
      <alignment horizontal="right"/>
      <protection locked="0"/>
    </xf>
    <xf numFmtId="165" fontId="7" fillId="0" borderId="3" xfId="1" applyNumberFormat="1" applyFont="1" applyBorder="1" applyAlignment="1" applyProtection="1">
      <alignment horizontal="right" vertical="center"/>
      <protection locked="0"/>
    </xf>
    <xf numFmtId="0" fontId="2" fillId="3" borderId="3" xfId="0" applyFont="1" applyFill="1" applyBorder="1" applyAlignment="1" applyProtection="1">
      <alignment horizontal="left" vertical="top" wrapText="1"/>
    </xf>
    <xf numFmtId="0" fontId="2" fillId="3" borderId="3" xfId="0" applyFont="1" applyFill="1" applyBorder="1" applyAlignment="1" applyProtection="1">
      <alignment horizontal="center" vertical="top" wrapText="1"/>
    </xf>
    <xf numFmtId="0" fontId="6" fillId="3" borderId="3" xfId="0" applyFont="1" applyFill="1" applyBorder="1" applyAlignment="1" applyProtection="1">
      <alignment horizontal="center" vertical="top" wrapText="1"/>
    </xf>
    <xf numFmtId="0" fontId="12" fillId="4" borderId="7" xfId="0" applyFont="1" applyFill="1" applyBorder="1" applyAlignment="1" applyProtection="1">
      <alignment vertical="top"/>
    </xf>
    <xf numFmtId="0" fontId="12" fillId="4" borderId="9" xfId="0" applyFont="1" applyFill="1" applyBorder="1" applyAlignment="1" applyProtection="1">
      <alignment vertical="top"/>
    </xf>
    <xf numFmtId="0" fontId="12" fillId="2" borderId="1" xfId="0" applyFont="1" applyFill="1" applyBorder="1" applyAlignment="1" applyProtection="1">
      <alignment horizontal="left" vertical="top" wrapText="1"/>
    </xf>
    <xf numFmtId="0" fontId="7" fillId="2" borderId="1" xfId="0" applyFont="1" applyFill="1" applyBorder="1" applyAlignment="1" applyProtection="1">
      <alignment horizontal="left" vertical="top" wrapText="1"/>
    </xf>
    <xf numFmtId="0" fontId="7" fillId="2" borderId="1" xfId="0" applyFont="1" applyFill="1" applyBorder="1" applyAlignment="1" applyProtection="1">
      <alignment horizontal="left" wrapText="1"/>
    </xf>
    <xf numFmtId="0" fontId="7" fillId="0" borderId="3" xfId="0" applyFont="1" applyBorder="1" applyAlignment="1" applyProtection="1">
      <alignment horizontal="left" vertical="top"/>
    </xf>
    <xf numFmtId="0" fontId="12" fillId="0" borderId="3" xfId="0" applyFont="1" applyBorder="1" applyAlignment="1" applyProtection="1">
      <alignment horizontal="left" vertical="top"/>
    </xf>
    <xf numFmtId="0" fontId="7" fillId="0" borderId="3" xfId="0" applyFont="1" applyBorder="1" applyAlignment="1" applyProtection="1">
      <alignment horizontal="right" vertical="top"/>
    </xf>
    <xf numFmtId="0" fontId="7" fillId="0" borderId="3" xfId="0" applyFont="1" applyBorder="1" applyAlignment="1" applyProtection="1">
      <alignment horizontal="left" vertical="top" wrapText="1"/>
    </xf>
    <xf numFmtId="0" fontId="6" fillId="0" borderId="1" xfId="0" applyFont="1" applyBorder="1" applyAlignment="1" applyProtection="1">
      <alignment horizontal="left" vertical="top" wrapText="1"/>
    </xf>
    <xf numFmtId="0" fontId="2" fillId="0" borderId="1" xfId="0" applyFont="1" applyBorder="1" applyAlignment="1" applyProtection="1">
      <alignment horizontal="right" vertical="top" wrapText="1"/>
    </xf>
    <xf numFmtId="0" fontId="6" fillId="2" borderId="1" xfId="0" applyFont="1" applyFill="1" applyBorder="1" applyAlignment="1" applyProtection="1">
      <alignment horizontal="left" vertical="top" wrapText="1"/>
    </xf>
    <xf numFmtId="0" fontId="7" fillId="2" borderId="1" xfId="0" applyFont="1" applyFill="1" applyBorder="1" applyAlignment="1" applyProtection="1">
      <alignment horizontal="right" vertical="top" wrapText="1"/>
    </xf>
    <xf numFmtId="0" fontId="2" fillId="0" borderId="1" xfId="0" applyFont="1" applyBorder="1" applyAlignment="1" applyProtection="1">
      <alignment horizontal="left" vertical="top" wrapText="1"/>
    </xf>
    <xf numFmtId="1" fontId="3" fillId="0" borderId="1" xfId="0" applyNumberFormat="1" applyFont="1" applyBorder="1" applyAlignment="1" applyProtection="1">
      <alignment horizontal="right" vertical="top" shrinkToFit="1"/>
    </xf>
    <xf numFmtId="0" fontId="7" fillId="0" borderId="1" xfId="0" applyFont="1" applyBorder="1" applyAlignment="1" applyProtection="1">
      <alignment horizontal="left" vertical="top" wrapText="1"/>
    </xf>
    <xf numFmtId="0" fontId="6" fillId="2" borderId="2" xfId="0" applyFont="1" applyFill="1" applyBorder="1" applyAlignment="1" applyProtection="1">
      <alignment horizontal="left" vertical="top" wrapText="1"/>
    </xf>
    <xf numFmtId="0" fontId="7" fillId="2" borderId="2" xfId="0" applyFont="1" applyFill="1" applyBorder="1" applyAlignment="1" applyProtection="1">
      <alignment horizontal="left" vertical="top" wrapText="1"/>
    </xf>
    <xf numFmtId="0" fontId="7" fillId="2" borderId="2" xfId="0" applyFont="1" applyFill="1" applyBorder="1" applyAlignment="1" applyProtection="1">
      <alignment horizontal="right" vertical="top" wrapText="1"/>
    </xf>
    <xf numFmtId="0" fontId="2" fillId="0" borderId="3" xfId="0" applyFont="1" applyBorder="1" applyAlignment="1" applyProtection="1">
      <alignment horizontal="left" vertical="top" wrapText="1"/>
    </xf>
    <xf numFmtId="1" fontId="3" fillId="0" borderId="3" xfId="0" applyNumberFormat="1" applyFont="1" applyBorder="1" applyAlignment="1" applyProtection="1">
      <alignment horizontal="right" vertical="top" shrinkToFit="1"/>
    </xf>
    <xf numFmtId="0" fontId="6" fillId="0" borderId="3" xfId="0" applyFont="1" applyBorder="1" applyAlignment="1" applyProtection="1">
      <alignment horizontal="left" vertical="top" wrapText="1"/>
    </xf>
    <xf numFmtId="0" fontId="2" fillId="5" borderId="3" xfId="0" applyFont="1" applyFill="1" applyBorder="1" applyAlignment="1" applyProtection="1">
      <alignment horizontal="left" vertical="top" wrapText="1"/>
    </xf>
    <xf numFmtId="1" fontId="3" fillId="0" borderId="8" xfId="0" applyNumberFormat="1" applyFont="1" applyBorder="1" applyAlignment="1" applyProtection="1">
      <alignment horizontal="right" vertical="top" shrinkToFit="1"/>
    </xf>
    <xf numFmtId="0" fontId="7" fillId="0" borderId="8" xfId="0" applyFont="1" applyBorder="1" applyAlignment="1" applyProtection="1">
      <alignment horizontal="right" vertical="top"/>
    </xf>
    <xf numFmtId="0" fontId="5" fillId="3" borderId="3" xfId="0" applyFont="1" applyFill="1" applyBorder="1" applyAlignment="1" applyProtection="1">
      <alignment horizontal="center" vertical="top" wrapText="1"/>
      <protection locked="0"/>
    </xf>
    <xf numFmtId="0" fontId="1" fillId="4" borderId="9" xfId="0" applyFont="1" applyFill="1" applyBorder="1" applyAlignment="1" applyProtection="1">
      <alignment vertical="top"/>
      <protection locked="0"/>
    </xf>
    <xf numFmtId="0" fontId="1" fillId="4" borderId="10" xfId="0" applyFont="1" applyFill="1" applyBorder="1" applyAlignment="1" applyProtection="1">
      <alignment vertical="top"/>
      <protection locked="0"/>
    </xf>
    <xf numFmtId="0" fontId="0" fillId="2" borderId="1" xfId="0" applyFill="1" applyBorder="1" applyAlignment="1" applyProtection="1">
      <alignment horizontal="left" wrapText="1"/>
      <protection locked="0"/>
    </xf>
    <xf numFmtId="165" fontId="0" fillId="0" borderId="3" xfId="1" applyNumberFormat="1" applyFont="1" applyBorder="1" applyAlignment="1" applyProtection="1">
      <alignment horizontal="right" vertical="center"/>
      <protection locked="0"/>
    </xf>
    <xf numFmtId="165" fontId="3" fillId="0" borderId="1" xfId="1" applyNumberFormat="1" applyFont="1" applyBorder="1" applyAlignment="1" applyProtection="1">
      <alignment horizontal="right" vertical="center" shrinkToFit="1"/>
      <protection locked="0"/>
    </xf>
    <xf numFmtId="0" fontId="7" fillId="2" borderId="2" xfId="0" applyFont="1" applyFill="1" applyBorder="1" applyAlignment="1" applyProtection="1">
      <alignment horizontal="right" vertical="center" wrapText="1"/>
      <protection locked="0"/>
    </xf>
    <xf numFmtId="0" fontId="7" fillId="2" borderId="11" xfId="0" applyFont="1" applyFill="1" applyBorder="1" applyAlignment="1" applyProtection="1">
      <alignment horizontal="right" vertical="center" wrapText="1"/>
      <protection locked="0"/>
    </xf>
    <xf numFmtId="165" fontId="0" fillId="0" borderId="3" xfId="1" applyNumberFormat="1" applyFont="1" applyBorder="1" applyAlignment="1" applyProtection="1">
      <alignment horizontal="right"/>
      <protection locked="0"/>
    </xf>
    <xf numFmtId="0" fontId="4" fillId="3" borderId="3" xfId="0" applyFont="1" applyFill="1" applyBorder="1" applyAlignment="1" applyProtection="1">
      <alignment horizontal="left" vertical="top" wrapText="1"/>
    </xf>
    <xf numFmtId="0" fontId="11" fillId="3" borderId="3" xfId="0" applyFont="1" applyFill="1" applyBorder="1" applyAlignment="1" applyProtection="1">
      <alignment horizontal="left" vertical="top" wrapText="1"/>
    </xf>
    <xf numFmtId="0" fontId="4" fillId="3" borderId="3" xfId="0" applyFont="1" applyFill="1" applyBorder="1" applyAlignment="1" applyProtection="1">
      <alignment horizontal="center" vertical="top" wrapText="1"/>
    </xf>
    <xf numFmtId="0" fontId="1" fillId="4" borderId="7" xfId="0" applyFont="1" applyFill="1" applyBorder="1" applyAlignment="1" applyProtection="1">
      <alignment vertical="top"/>
    </xf>
    <xf numFmtId="0" fontId="1" fillId="4" borderId="9" xfId="0" applyFont="1" applyFill="1" applyBorder="1" applyAlignment="1" applyProtection="1">
      <alignment vertical="top"/>
    </xf>
    <xf numFmtId="0" fontId="1" fillId="2" borderId="1" xfId="0" applyFont="1" applyFill="1" applyBorder="1" applyAlignment="1" applyProtection="1">
      <alignment horizontal="left" vertical="top" wrapText="1"/>
    </xf>
    <xf numFmtId="0" fontId="0" fillId="2" borderId="1" xfId="0" applyFill="1" applyBorder="1" applyAlignment="1" applyProtection="1">
      <alignment horizontal="left" vertical="top" wrapText="1"/>
    </xf>
    <xf numFmtId="0" fontId="0" fillId="2" borderId="1" xfId="0" applyFill="1" applyBorder="1" applyAlignment="1" applyProtection="1">
      <alignment horizontal="left" wrapText="1"/>
    </xf>
    <xf numFmtId="0" fontId="0" fillId="0" borderId="3" xfId="0" applyBorder="1" applyAlignment="1" applyProtection="1">
      <alignment horizontal="left" vertical="top"/>
    </xf>
    <xf numFmtId="0" fontId="1" fillId="0" borderId="3" xfId="0" applyFont="1" applyBorder="1" applyAlignment="1" applyProtection="1">
      <alignment horizontal="left" vertical="top"/>
    </xf>
    <xf numFmtId="0" fontId="0" fillId="0" borderId="3" xfId="0" applyBorder="1" applyAlignment="1" applyProtection="1">
      <alignment horizontal="right" vertical="center"/>
    </xf>
    <xf numFmtId="0" fontId="0" fillId="0" borderId="3" xfId="0" applyBorder="1" applyAlignment="1" applyProtection="1">
      <alignment horizontal="left" vertical="top" wrapText="1"/>
    </xf>
    <xf numFmtId="0" fontId="10" fillId="0" borderId="1" xfId="0" applyFont="1" applyBorder="1" applyAlignment="1" applyProtection="1">
      <alignment horizontal="left" vertical="top" wrapText="1"/>
    </xf>
    <xf numFmtId="0" fontId="2" fillId="0" borderId="1" xfId="0" applyFont="1" applyBorder="1" applyAlignment="1" applyProtection="1">
      <alignment horizontal="right" vertical="center" wrapText="1"/>
    </xf>
    <xf numFmtId="1" fontId="3" fillId="0" borderId="1" xfId="0" applyNumberFormat="1" applyFont="1" applyBorder="1" applyAlignment="1" applyProtection="1">
      <alignment horizontal="right" vertical="center" shrinkToFit="1"/>
    </xf>
    <xf numFmtId="0" fontId="10" fillId="2" borderId="2" xfId="0" applyFont="1" applyFill="1" applyBorder="1" applyAlignment="1" applyProtection="1">
      <alignment horizontal="left" vertical="top" wrapText="1"/>
    </xf>
    <xf numFmtId="0" fontId="0" fillId="2" borderId="2" xfId="0" applyFill="1" applyBorder="1" applyAlignment="1" applyProtection="1">
      <alignment horizontal="left" vertical="top" wrapText="1"/>
    </xf>
    <xf numFmtId="0" fontId="7" fillId="2" borderId="2" xfId="0" applyFont="1" applyFill="1" applyBorder="1" applyAlignment="1" applyProtection="1">
      <alignment horizontal="right" vertical="center" wrapText="1"/>
    </xf>
    <xf numFmtId="0" fontId="11" fillId="0" borderId="3" xfId="0" applyFont="1" applyBorder="1" applyAlignment="1" applyProtection="1">
      <alignment horizontal="left" vertical="top" wrapText="1"/>
    </xf>
    <xf numFmtId="0" fontId="10" fillId="0" borderId="3" xfId="0" applyFont="1" applyBorder="1" applyAlignment="1" applyProtection="1">
      <alignment horizontal="left" vertical="top" wrapText="1"/>
    </xf>
    <xf numFmtId="1" fontId="3" fillId="0" borderId="3" xfId="0" applyNumberFormat="1" applyFont="1" applyBorder="1" applyAlignment="1" applyProtection="1">
      <alignment horizontal="right" vertical="center" shrinkToFit="1"/>
    </xf>
    <xf numFmtId="0" fontId="10" fillId="2" borderId="11" xfId="0" applyFont="1" applyFill="1" applyBorder="1" applyAlignment="1" applyProtection="1">
      <alignment horizontal="left" vertical="top" wrapText="1"/>
    </xf>
    <xf numFmtId="0" fontId="0" fillId="2" borderId="11" xfId="0" applyFill="1" applyBorder="1" applyAlignment="1" applyProtection="1">
      <alignment horizontal="left" vertical="top" wrapText="1"/>
    </xf>
    <xf numFmtId="0" fontId="7" fillId="2" borderId="11" xfId="0" applyFont="1" applyFill="1" applyBorder="1" applyAlignment="1" applyProtection="1">
      <alignment horizontal="right" vertical="center" wrapText="1"/>
    </xf>
    <xf numFmtId="0" fontId="11" fillId="0" borderId="0" xfId="0" applyFont="1" applyAlignment="1" applyProtection="1">
      <alignment horizontal="left" vertical="top" wrapText="1"/>
    </xf>
    <xf numFmtId="0" fontId="0" fillId="0" borderId="8" xfId="0" applyBorder="1" applyAlignment="1" applyProtection="1">
      <alignment horizontal="right" vertical="top"/>
    </xf>
    <xf numFmtId="0" fontId="1" fillId="4" borderId="0" xfId="0" applyFont="1" applyFill="1" applyAlignment="1" applyProtection="1">
      <alignment vertical="top"/>
      <protection locked="0"/>
    </xf>
    <xf numFmtId="0" fontId="1" fillId="4" borderId="13" xfId="0" applyFont="1" applyFill="1" applyBorder="1" applyAlignment="1" applyProtection="1">
      <alignment vertical="top"/>
      <protection locked="0"/>
    </xf>
    <xf numFmtId="0" fontId="0" fillId="2" borderId="3" xfId="0" applyFill="1" applyBorder="1" applyAlignment="1" applyProtection="1">
      <alignment horizontal="left" wrapText="1"/>
      <protection locked="0"/>
    </xf>
    <xf numFmtId="165" fontId="0" fillId="0" borderId="3" xfId="1" applyNumberFormat="1" applyFont="1" applyBorder="1" applyAlignment="1" applyProtection="1">
      <alignment horizontal="right" vertical="top"/>
      <protection locked="0"/>
    </xf>
    <xf numFmtId="165" fontId="3" fillId="0" borderId="3" xfId="1" applyNumberFormat="1" applyFont="1" applyBorder="1" applyAlignment="1" applyProtection="1">
      <alignment horizontal="right" vertical="top" shrinkToFit="1"/>
      <protection locked="0"/>
    </xf>
    <xf numFmtId="0" fontId="7" fillId="2" borderId="3" xfId="0" applyFont="1" applyFill="1" applyBorder="1" applyAlignment="1" applyProtection="1">
      <alignment horizontal="right" vertical="top" wrapText="1"/>
      <protection locked="0"/>
    </xf>
    <xf numFmtId="0" fontId="1" fillId="4" borderId="12" xfId="0" applyFont="1" applyFill="1" applyBorder="1" applyAlignment="1" applyProtection="1">
      <alignment vertical="top"/>
    </xf>
    <xf numFmtId="0" fontId="1" fillId="4" borderId="0" xfId="0" applyFont="1" applyFill="1" applyAlignment="1" applyProtection="1">
      <alignment vertical="top"/>
    </xf>
    <xf numFmtId="0" fontId="1" fillId="2" borderId="3" xfId="0" applyFont="1" applyFill="1" applyBorder="1" applyAlignment="1" applyProtection="1">
      <alignment horizontal="left" vertical="top" wrapText="1"/>
    </xf>
    <xf numFmtId="0" fontId="0" fillId="2" borderId="3" xfId="0" applyFill="1" applyBorder="1" applyAlignment="1" applyProtection="1">
      <alignment horizontal="left" vertical="top" wrapText="1"/>
    </xf>
    <xf numFmtId="0" fontId="0" fillId="2" borderId="3" xfId="0" applyFill="1" applyBorder="1" applyAlignment="1" applyProtection="1">
      <alignment horizontal="left" wrapText="1"/>
    </xf>
    <xf numFmtId="0" fontId="0" fillId="0" borderId="3" xfId="0" applyBorder="1" applyAlignment="1" applyProtection="1">
      <alignment vertical="top"/>
    </xf>
    <xf numFmtId="0" fontId="1" fillId="0" borderId="3" xfId="0" applyFont="1" applyBorder="1" applyAlignment="1" applyProtection="1">
      <alignment horizontal="center" vertical="top"/>
    </xf>
    <xf numFmtId="0" fontId="0" fillId="0" borderId="3" xfId="0" applyBorder="1" applyAlignment="1" applyProtection="1">
      <alignment horizontal="right" vertical="top"/>
    </xf>
    <xf numFmtId="0" fontId="0" fillId="0" borderId="3" xfId="0" applyBorder="1" applyAlignment="1" applyProtection="1">
      <alignment vertical="top" wrapText="1"/>
    </xf>
    <xf numFmtId="0" fontId="6" fillId="0" borderId="3" xfId="0" applyFont="1" applyBorder="1" applyAlignment="1" applyProtection="1">
      <alignment horizontal="center" vertical="top" wrapText="1"/>
    </xf>
    <xf numFmtId="0" fontId="2" fillId="0" borderId="3" xfId="0" applyFont="1" applyBorder="1" applyAlignment="1" applyProtection="1">
      <alignment horizontal="right" vertical="top" wrapText="1"/>
    </xf>
    <xf numFmtId="0" fontId="6" fillId="2" borderId="3" xfId="0" applyFont="1" applyFill="1" applyBorder="1" applyAlignment="1" applyProtection="1">
      <alignment horizontal="left" vertical="top" wrapText="1"/>
    </xf>
    <xf numFmtId="0" fontId="7" fillId="2" borderId="3" xfId="0" applyFont="1" applyFill="1" applyBorder="1" applyAlignment="1" applyProtection="1">
      <alignment horizontal="left" vertical="top" wrapText="1"/>
    </xf>
    <xf numFmtId="0" fontId="7" fillId="2" borderId="3" xfId="0" applyFont="1" applyFill="1" applyBorder="1" applyAlignment="1" applyProtection="1">
      <alignment horizontal="right" vertical="top" wrapText="1"/>
    </xf>
    <xf numFmtId="1" fontId="0" fillId="0" borderId="3" xfId="0" applyNumberFormat="1" applyBorder="1" applyAlignment="1" applyProtection="1">
      <alignment horizontal="right" vertical="top"/>
    </xf>
    <xf numFmtId="0" fontId="7" fillId="5" borderId="3" xfId="0" applyFont="1" applyFill="1" applyBorder="1" applyAlignment="1" applyProtection="1">
      <alignment horizontal="left" vertical="top" wrapText="1"/>
    </xf>
    <xf numFmtId="0" fontId="1" fillId="2" borderId="1" xfId="0" applyFont="1" applyFill="1" applyBorder="1" applyAlignment="1" applyProtection="1">
      <alignment horizontal="left" wrapText="1"/>
    </xf>
    <xf numFmtId="0" fontId="0" fillId="0" borderId="3" xfId="0" applyBorder="1" applyAlignment="1" applyProtection="1">
      <alignment horizontal="left"/>
    </xf>
    <xf numFmtId="0" fontId="1" fillId="0" borderId="3" xfId="0" applyFont="1" applyBorder="1" applyAlignment="1" applyProtection="1">
      <alignment horizontal="left"/>
    </xf>
    <xf numFmtId="0" fontId="0" fillId="0" borderId="3" xfId="0" applyBorder="1" applyAlignment="1" applyProtection="1">
      <alignment horizontal="left" wrapText="1"/>
    </xf>
    <xf numFmtId="0" fontId="6" fillId="0" borderId="1" xfId="0" applyFont="1" applyBorder="1" applyAlignment="1" applyProtection="1">
      <alignment horizontal="left" vertical="center" wrapText="1"/>
    </xf>
    <xf numFmtId="0" fontId="0" fillId="5" borderId="3" xfId="0" applyFill="1" applyBorder="1" applyAlignment="1" applyProtection="1">
      <alignment horizontal="left"/>
    </xf>
    <xf numFmtId="0" fontId="2" fillId="5" borderId="1" xfId="0" applyFont="1" applyFill="1" applyBorder="1" applyAlignment="1" applyProtection="1">
      <alignment horizontal="left" vertical="top" wrapText="1"/>
    </xf>
    <xf numFmtId="0" fontId="0" fillId="0" borderId="0" xfId="0" applyAlignment="1" applyProtection="1">
      <alignment horizontal="left"/>
    </xf>
    <xf numFmtId="0" fontId="2" fillId="0" borderId="1" xfId="0" applyFont="1" applyBorder="1" applyAlignment="1" applyProtection="1">
      <alignment horizontal="left" vertical="center" wrapText="1"/>
    </xf>
    <xf numFmtId="0" fontId="7" fillId="2" borderId="2" xfId="0" applyFont="1" applyFill="1" applyBorder="1" applyAlignment="1" applyProtection="1">
      <alignment horizontal="left" wrapText="1"/>
    </xf>
  </cellXfs>
  <cellStyles count="3">
    <cellStyle name="Comma" xfId="1" builtinId="3"/>
    <cellStyle name="Normal" xfId="0" builtinId="0"/>
    <cellStyle name="Normal 2" xfId="2" xr:uid="{5C413DF8-728A-4924-9F61-95DA15A4CA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50B82-F2EB-4EBC-9E92-68E145AAEAAB}">
  <sheetPr>
    <tabColor rgb="FF00B0F0"/>
  </sheetPr>
  <dimension ref="A1:K31"/>
  <sheetViews>
    <sheetView zoomScaleNormal="100" workbookViewId="0">
      <pane ySplit="1" topLeftCell="A16" activePane="bottomLeft" state="frozen"/>
      <selection pane="bottomLeft" activeCell="K27" sqref="K27"/>
    </sheetView>
  </sheetViews>
  <sheetFormatPr defaultRowHeight="15" x14ac:dyDescent="0.25"/>
  <cols>
    <col min="1" max="1" width="4.5703125" style="3" bestFit="1" customWidth="1"/>
    <col min="2" max="2" width="36.85546875" style="3" bestFit="1" customWidth="1"/>
    <col min="3" max="3" width="5" style="3" bestFit="1" customWidth="1"/>
    <col min="4" max="4" width="10.5703125" style="3" customWidth="1"/>
    <col min="5" max="5" width="7.7109375" style="3" bestFit="1" customWidth="1"/>
    <col min="6" max="6" width="8.28515625" style="3" bestFit="1" customWidth="1"/>
    <col min="7" max="7" width="10" style="3" bestFit="1" customWidth="1"/>
    <col min="8" max="8" width="9.7109375" style="3" bestFit="1" customWidth="1"/>
    <col min="9" max="9" width="11.85546875" style="3" customWidth="1"/>
    <col min="10" max="10" width="12.7109375" style="3" bestFit="1" customWidth="1"/>
    <col min="11" max="11" width="46.42578125" style="3" customWidth="1"/>
    <col min="12" max="16384" width="9.140625" style="3"/>
  </cols>
  <sheetData>
    <row r="1" spans="1:11" ht="61.9" customHeight="1" x14ac:dyDescent="0.25">
      <c r="A1" s="16"/>
      <c r="B1" s="16" t="s">
        <v>69</v>
      </c>
      <c r="C1" s="17" t="s">
        <v>70</v>
      </c>
      <c r="D1" s="18" t="s">
        <v>72</v>
      </c>
      <c r="E1" s="18" t="s">
        <v>73</v>
      </c>
      <c r="F1" s="18" t="s">
        <v>74</v>
      </c>
      <c r="G1" s="18" t="s">
        <v>75</v>
      </c>
      <c r="H1" s="18" t="s">
        <v>76</v>
      </c>
      <c r="I1" s="1" t="s">
        <v>2</v>
      </c>
      <c r="J1" s="1" t="s">
        <v>3</v>
      </c>
      <c r="K1" s="2"/>
    </row>
    <row r="2" spans="1:11" ht="15" customHeight="1" x14ac:dyDescent="0.25">
      <c r="A2" s="19" t="s">
        <v>57</v>
      </c>
      <c r="B2" s="20"/>
      <c r="C2" s="20"/>
      <c r="D2" s="20"/>
      <c r="E2" s="20"/>
      <c r="F2" s="20"/>
      <c r="G2" s="20"/>
      <c r="H2" s="20"/>
      <c r="I2" s="4"/>
      <c r="J2" s="5"/>
      <c r="K2" s="2"/>
    </row>
    <row r="3" spans="1:11" x14ac:dyDescent="0.25">
      <c r="A3" s="21" t="s">
        <v>4</v>
      </c>
      <c r="B3" s="21" t="s">
        <v>5</v>
      </c>
      <c r="C3" s="22"/>
      <c r="D3" s="23"/>
      <c r="E3" s="23"/>
      <c r="F3" s="23"/>
      <c r="G3" s="23"/>
      <c r="H3" s="23"/>
      <c r="I3" s="6"/>
      <c r="J3" s="6"/>
      <c r="K3" s="2"/>
    </row>
    <row r="4" spans="1:11" x14ac:dyDescent="0.25">
      <c r="A4" s="24" t="s">
        <v>6</v>
      </c>
      <c r="B4" s="24" t="s">
        <v>38</v>
      </c>
      <c r="C4" s="25" t="s">
        <v>7</v>
      </c>
      <c r="D4" s="26">
        <f>80*2</f>
        <v>160</v>
      </c>
      <c r="E4" s="26">
        <v>380</v>
      </c>
      <c r="F4" s="26">
        <v>0</v>
      </c>
      <c r="G4" s="26">
        <v>0</v>
      </c>
      <c r="H4" s="26">
        <f>SUM(D4:G4)</f>
        <v>540</v>
      </c>
      <c r="I4" s="7"/>
      <c r="J4" s="7">
        <f>H4*I4</f>
        <v>0</v>
      </c>
      <c r="K4" s="2"/>
    </row>
    <row r="5" spans="1:11" ht="25.5" x14ac:dyDescent="0.25">
      <c r="A5" s="24" t="s">
        <v>8</v>
      </c>
      <c r="B5" s="27" t="s">
        <v>39</v>
      </c>
      <c r="C5" s="25" t="s">
        <v>25</v>
      </c>
      <c r="D5" s="26">
        <f>2*2</f>
        <v>4</v>
      </c>
      <c r="E5" s="26">
        <v>10</v>
      </c>
      <c r="F5" s="26">
        <v>3</v>
      </c>
      <c r="G5" s="26">
        <v>0</v>
      </c>
      <c r="H5" s="26">
        <f t="shared" ref="H5:H13" si="0">SUM(D5:G5)</f>
        <v>17</v>
      </c>
      <c r="I5" s="7"/>
      <c r="J5" s="7">
        <f t="shared" ref="J5:J28" si="1">H5*I5</f>
        <v>0</v>
      </c>
      <c r="K5" s="2" t="s">
        <v>48</v>
      </c>
    </row>
    <row r="6" spans="1:11" x14ac:dyDescent="0.25">
      <c r="A6" s="24" t="s">
        <v>9</v>
      </c>
      <c r="B6" s="24" t="s">
        <v>26</v>
      </c>
      <c r="C6" s="25" t="s">
        <v>27</v>
      </c>
      <c r="D6" s="26">
        <f>10*2</f>
        <v>20</v>
      </c>
      <c r="E6" s="26">
        <v>15</v>
      </c>
      <c r="F6" s="26">
        <v>0</v>
      </c>
      <c r="G6" s="26">
        <v>0</v>
      </c>
      <c r="H6" s="26">
        <f t="shared" si="0"/>
        <v>35</v>
      </c>
      <c r="I6" s="7"/>
      <c r="J6" s="7">
        <f t="shared" si="1"/>
        <v>0</v>
      </c>
      <c r="K6" s="2"/>
    </row>
    <row r="7" spans="1:11" ht="25.5" x14ac:dyDescent="0.25">
      <c r="A7" s="24" t="s">
        <v>28</v>
      </c>
      <c r="B7" s="24" t="s">
        <v>10</v>
      </c>
      <c r="C7" s="28" t="s">
        <v>25</v>
      </c>
      <c r="D7" s="29">
        <f>1*2</f>
        <v>2</v>
      </c>
      <c r="E7" s="29">
        <v>2.5</v>
      </c>
      <c r="F7" s="29">
        <v>0</v>
      </c>
      <c r="G7" s="26">
        <v>0</v>
      </c>
      <c r="H7" s="26">
        <f t="shared" si="0"/>
        <v>4.5</v>
      </c>
      <c r="I7" s="8"/>
      <c r="J7" s="7">
        <f t="shared" si="1"/>
        <v>0</v>
      </c>
      <c r="K7" s="2"/>
    </row>
    <row r="8" spans="1:11" x14ac:dyDescent="0.25">
      <c r="A8" s="24" t="s">
        <v>12</v>
      </c>
      <c r="B8" s="24" t="s">
        <v>11</v>
      </c>
      <c r="C8" s="25" t="s">
        <v>27</v>
      </c>
      <c r="D8" s="26">
        <f>10*2</f>
        <v>20</v>
      </c>
      <c r="E8" s="26">
        <v>20</v>
      </c>
      <c r="F8" s="26">
        <v>0</v>
      </c>
      <c r="G8" s="26">
        <v>0</v>
      </c>
      <c r="H8" s="26">
        <f t="shared" si="0"/>
        <v>40</v>
      </c>
      <c r="I8" s="7"/>
      <c r="J8" s="7">
        <f t="shared" si="1"/>
        <v>0</v>
      </c>
      <c r="K8" s="2"/>
    </row>
    <row r="9" spans="1:11" x14ac:dyDescent="0.25">
      <c r="A9" s="24" t="s">
        <v>14</v>
      </c>
      <c r="B9" s="24" t="s">
        <v>13</v>
      </c>
      <c r="C9" s="25" t="s">
        <v>7</v>
      </c>
      <c r="D9" s="26">
        <f>500*2</f>
        <v>1000</v>
      </c>
      <c r="E9" s="26">
        <v>740</v>
      </c>
      <c r="F9" s="26">
        <v>1000</v>
      </c>
      <c r="G9" s="26">
        <v>200</v>
      </c>
      <c r="H9" s="26">
        <f t="shared" si="0"/>
        <v>2940</v>
      </c>
      <c r="I9" s="7"/>
      <c r="J9" s="7">
        <f t="shared" si="1"/>
        <v>0</v>
      </c>
      <c r="K9" s="2"/>
    </row>
    <row r="10" spans="1:11" x14ac:dyDescent="0.25">
      <c r="A10" s="24" t="s">
        <v>16</v>
      </c>
      <c r="B10" s="24" t="s">
        <v>40</v>
      </c>
      <c r="C10" s="25" t="s">
        <v>49</v>
      </c>
      <c r="D10" s="26">
        <f>8*2</f>
        <v>16</v>
      </c>
      <c r="E10" s="26">
        <v>12</v>
      </c>
      <c r="F10" s="26">
        <v>0</v>
      </c>
      <c r="G10" s="26">
        <v>17</v>
      </c>
      <c r="H10" s="26">
        <f t="shared" si="0"/>
        <v>45</v>
      </c>
      <c r="I10" s="7"/>
      <c r="J10" s="7">
        <f t="shared" si="1"/>
        <v>0</v>
      </c>
      <c r="K10" s="2"/>
    </row>
    <row r="11" spans="1:11" ht="25.5" x14ac:dyDescent="0.25">
      <c r="A11" s="24" t="s">
        <v>29</v>
      </c>
      <c r="B11" s="24" t="s">
        <v>15</v>
      </c>
      <c r="C11" s="28" t="s">
        <v>27</v>
      </c>
      <c r="D11" s="29">
        <f>12*2</f>
        <v>24</v>
      </c>
      <c r="E11" s="29">
        <v>30</v>
      </c>
      <c r="F11" s="29">
        <v>30</v>
      </c>
      <c r="G11" s="26">
        <v>12</v>
      </c>
      <c r="H11" s="26">
        <f t="shared" si="0"/>
        <v>96</v>
      </c>
      <c r="I11" s="8"/>
      <c r="J11" s="7">
        <f t="shared" si="1"/>
        <v>0</v>
      </c>
      <c r="K11" s="2"/>
    </row>
    <row r="12" spans="1:11" x14ac:dyDescent="0.25">
      <c r="A12" s="24" t="s">
        <v>30</v>
      </c>
      <c r="B12" s="24" t="s">
        <v>17</v>
      </c>
      <c r="C12" s="25" t="s">
        <v>27</v>
      </c>
      <c r="D12" s="26">
        <f>14*2</f>
        <v>28</v>
      </c>
      <c r="E12" s="26">
        <v>36</v>
      </c>
      <c r="F12" s="26">
        <v>0</v>
      </c>
      <c r="G12" s="26">
        <v>0</v>
      </c>
      <c r="H12" s="26">
        <f t="shared" si="0"/>
        <v>64</v>
      </c>
      <c r="I12" s="7"/>
      <c r="J12" s="7">
        <f t="shared" si="1"/>
        <v>0</v>
      </c>
      <c r="K12" s="2"/>
    </row>
    <row r="13" spans="1:11" x14ac:dyDescent="0.25">
      <c r="A13" s="24" t="s">
        <v>41</v>
      </c>
      <c r="B13" s="24" t="s">
        <v>31</v>
      </c>
      <c r="C13" s="25" t="s">
        <v>32</v>
      </c>
      <c r="D13" s="26">
        <f>72*2</f>
        <v>144</v>
      </c>
      <c r="E13" s="26">
        <v>0</v>
      </c>
      <c r="F13" s="26">
        <v>0</v>
      </c>
      <c r="G13" s="26">
        <v>0</v>
      </c>
      <c r="H13" s="26">
        <f t="shared" si="0"/>
        <v>144</v>
      </c>
      <c r="I13" s="7"/>
      <c r="J13" s="7">
        <f t="shared" si="1"/>
        <v>0</v>
      </c>
      <c r="K13" s="2"/>
    </row>
    <row r="14" spans="1:11" x14ac:dyDescent="0.25">
      <c r="A14" s="30" t="s">
        <v>18</v>
      </c>
      <c r="B14" s="30" t="s">
        <v>19</v>
      </c>
      <c r="C14" s="22"/>
      <c r="D14" s="31"/>
      <c r="E14" s="31"/>
      <c r="F14" s="31"/>
      <c r="G14" s="31"/>
      <c r="H14" s="31"/>
      <c r="I14" s="9"/>
      <c r="J14" s="9"/>
      <c r="K14" s="2"/>
    </row>
    <row r="15" spans="1:11" x14ac:dyDescent="0.25">
      <c r="A15" s="24" t="s">
        <v>6</v>
      </c>
      <c r="B15" s="32" t="s">
        <v>42</v>
      </c>
      <c r="C15" s="28" t="s">
        <v>20</v>
      </c>
      <c r="D15" s="33">
        <f>30*2</f>
        <v>60</v>
      </c>
      <c r="E15" s="33">
        <v>60</v>
      </c>
      <c r="F15" s="33">
        <v>0</v>
      </c>
      <c r="G15" s="33">
        <v>0</v>
      </c>
      <c r="H15" s="26">
        <f t="shared" ref="H15:H25" si="2">SUM(D15:G15)</f>
        <v>120</v>
      </c>
      <c r="I15" s="7"/>
      <c r="J15" s="7">
        <f t="shared" si="1"/>
        <v>0</v>
      </c>
      <c r="K15" s="2"/>
    </row>
    <row r="16" spans="1:11" ht="25.5" x14ac:dyDescent="0.25">
      <c r="A16" s="24" t="s">
        <v>8</v>
      </c>
      <c r="B16" s="34" t="s">
        <v>43</v>
      </c>
      <c r="C16" s="28" t="s">
        <v>21</v>
      </c>
      <c r="D16" s="33">
        <v>2</v>
      </c>
      <c r="E16" s="33">
        <v>2</v>
      </c>
      <c r="F16" s="33">
        <v>0</v>
      </c>
      <c r="G16" s="33">
        <v>0</v>
      </c>
      <c r="H16" s="26">
        <f t="shared" si="2"/>
        <v>4</v>
      </c>
      <c r="I16" s="7"/>
      <c r="J16" s="7">
        <f t="shared" si="1"/>
        <v>0</v>
      </c>
      <c r="K16" s="2"/>
    </row>
    <row r="17" spans="1:11" ht="25.5" x14ac:dyDescent="0.25">
      <c r="A17" s="24" t="s">
        <v>9</v>
      </c>
      <c r="B17" s="34" t="s">
        <v>44</v>
      </c>
      <c r="C17" s="28" t="s">
        <v>21</v>
      </c>
      <c r="D17" s="33">
        <v>0</v>
      </c>
      <c r="E17" s="33">
        <v>0</v>
      </c>
      <c r="F17" s="33">
        <v>0</v>
      </c>
      <c r="G17" s="33">
        <v>4</v>
      </c>
      <c r="H17" s="26">
        <f t="shared" si="2"/>
        <v>4</v>
      </c>
      <c r="I17" s="7"/>
      <c r="J17" s="7">
        <f t="shared" si="1"/>
        <v>0</v>
      </c>
      <c r="K17" s="2"/>
    </row>
    <row r="18" spans="1:11" x14ac:dyDescent="0.25">
      <c r="A18" s="24" t="s">
        <v>28</v>
      </c>
      <c r="B18" s="32" t="s">
        <v>52</v>
      </c>
      <c r="C18" s="28" t="s">
        <v>21</v>
      </c>
      <c r="D18" s="33">
        <v>0</v>
      </c>
      <c r="E18" s="33">
        <v>0</v>
      </c>
      <c r="F18" s="33">
        <v>0</v>
      </c>
      <c r="G18" s="33">
        <v>1</v>
      </c>
      <c r="H18" s="26">
        <f t="shared" si="2"/>
        <v>1</v>
      </c>
      <c r="I18" s="7"/>
      <c r="J18" s="7">
        <f t="shared" si="1"/>
        <v>0</v>
      </c>
      <c r="K18" s="2"/>
    </row>
    <row r="19" spans="1:11" ht="25.5" x14ac:dyDescent="0.25">
      <c r="A19" s="24" t="s">
        <v>12</v>
      </c>
      <c r="B19" s="32" t="s">
        <v>53</v>
      </c>
      <c r="C19" s="28" t="s">
        <v>21</v>
      </c>
      <c r="D19" s="33">
        <v>0</v>
      </c>
      <c r="E19" s="33">
        <v>0</v>
      </c>
      <c r="F19" s="33">
        <v>0</v>
      </c>
      <c r="G19" s="33">
        <v>2</v>
      </c>
      <c r="H19" s="26">
        <f t="shared" si="2"/>
        <v>2</v>
      </c>
      <c r="I19" s="7"/>
      <c r="J19" s="7">
        <f t="shared" si="1"/>
        <v>0</v>
      </c>
      <c r="K19" s="2"/>
    </row>
    <row r="20" spans="1:11" x14ac:dyDescent="0.25">
      <c r="A20" s="32" t="s">
        <v>14</v>
      </c>
      <c r="B20" s="32" t="s">
        <v>45</v>
      </c>
      <c r="C20" s="28" t="s">
        <v>21</v>
      </c>
      <c r="D20" s="33">
        <v>2</v>
      </c>
      <c r="E20" s="33">
        <v>2</v>
      </c>
      <c r="F20" s="33">
        <v>0</v>
      </c>
      <c r="G20" s="33">
        <v>0</v>
      </c>
      <c r="H20" s="26">
        <f t="shared" si="2"/>
        <v>4</v>
      </c>
      <c r="I20" s="7"/>
      <c r="J20" s="7">
        <f t="shared" si="1"/>
        <v>0</v>
      </c>
      <c r="K20" s="2"/>
    </row>
    <row r="21" spans="1:11" x14ac:dyDescent="0.25">
      <c r="A21" s="35" t="s">
        <v>22</v>
      </c>
      <c r="B21" s="35" t="s">
        <v>24</v>
      </c>
      <c r="C21" s="36"/>
      <c r="D21" s="37"/>
      <c r="E21" s="37"/>
      <c r="F21" s="37"/>
      <c r="G21" s="37"/>
      <c r="H21" s="37"/>
      <c r="I21" s="10"/>
      <c r="J21" s="10"/>
      <c r="K21" s="2"/>
    </row>
    <row r="22" spans="1:11" x14ac:dyDescent="0.25">
      <c r="A22" s="38" t="s">
        <v>6</v>
      </c>
      <c r="B22" s="38" t="s">
        <v>33</v>
      </c>
      <c r="C22" s="28" t="s">
        <v>21</v>
      </c>
      <c r="D22" s="39">
        <v>2</v>
      </c>
      <c r="E22" s="39">
        <v>0</v>
      </c>
      <c r="F22" s="39">
        <v>0</v>
      </c>
      <c r="G22" s="39">
        <v>0</v>
      </c>
      <c r="H22" s="26">
        <f t="shared" si="2"/>
        <v>2</v>
      </c>
      <c r="I22" s="7"/>
      <c r="J22" s="7">
        <f t="shared" si="1"/>
        <v>0</v>
      </c>
      <c r="K22" s="2"/>
    </row>
    <row r="23" spans="1:11" x14ac:dyDescent="0.25">
      <c r="A23" s="38" t="s">
        <v>8</v>
      </c>
      <c r="B23" s="38" t="s">
        <v>34</v>
      </c>
      <c r="C23" s="40" t="s">
        <v>35</v>
      </c>
      <c r="D23" s="39">
        <v>2</v>
      </c>
      <c r="E23" s="39">
        <v>1</v>
      </c>
      <c r="F23" s="39">
        <v>0</v>
      </c>
      <c r="G23" s="39">
        <v>0</v>
      </c>
      <c r="H23" s="26">
        <f t="shared" si="2"/>
        <v>3</v>
      </c>
      <c r="I23" s="7"/>
      <c r="J23" s="7">
        <f t="shared" si="1"/>
        <v>0</v>
      </c>
      <c r="K23" s="2"/>
    </row>
    <row r="24" spans="1:11" ht="38.25" x14ac:dyDescent="0.25">
      <c r="A24" s="38" t="s">
        <v>9</v>
      </c>
      <c r="B24" s="38" t="s">
        <v>36</v>
      </c>
      <c r="C24" s="28" t="s">
        <v>21</v>
      </c>
      <c r="D24" s="39">
        <v>2</v>
      </c>
      <c r="E24" s="39">
        <v>2</v>
      </c>
      <c r="F24" s="39">
        <v>0</v>
      </c>
      <c r="G24" s="39">
        <v>0</v>
      </c>
      <c r="H24" s="26">
        <f t="shared" si="2"/>
        <v>4</v>
      </c>
      <c r="I24" s="7"/>
      <c r="J24" s="7">
        <f t="shared" si="1"/>
        <v>0</v>
      </c>
      <c r="K24" s="2"/>
    </row>
    <row r="25" spans="1:11" ht="38.25" x14ac:dyDescent="0.25">
      <c r="A25" s="38" t="s">
        <v>28</v>
      </c>
      <c r="B25" s="38" t="s">
        <v>37</v>
      </c>
      <c r="C25" s="28" t="s">
        <v>21</v>
      </c>
      <c r="D25" s="39">
        <v>0</v>
      </c>
      <c r="E25" s="39">
        <v>8</v>
      </c>
      <c r="F25" s="39">
        <v>0</v>
      </c>
      <c r="G25" s="39">
        <v>0</v>
      </c>
      <c r="H25" s="26">
        <f t="shared" si="2"/>
        <v>8</v>
      </c>
      <c r="I25" s="7"/>
      <c r="J25" s="7">
        <f t="shared" si="1"/>
        <v>0</v>
      </c>
      <c r="K25" s="2"/>
    </row>
    <row r="26" spans="1:11" x14ac:dyDescent="0.25">
      <c r="A26" s="35" t="s">
        <v>23</v>
      </c>
      <c r="B26" s="35" t="s">
        <v>46</v>
      </c>
      <c r="C26" s="36"/>
      <c r="D26" s="37"/>
      <c r="E26" s="37"/>
      <c r="F26" s="37"/>
      <c r="G26" s="37"/>
      <c r="H26" s="37"/>
      <c r="I26" s="10"/>
      <c r="J26" s="10"/>
      <c r="K26" s="2"/>
    </row>
    <row r="27" spans="1:11" ht="25.5" x14ac:dyDescent="0.25">
      <c r="A27" s="41" t="s">
        <v>6</v>
      </c>
      <c r="B27" s="38" t="s">
        <v>59</v>
      </c>
      <c r="C27" s="40" t="s">
        <v>35</v>
      </c>
      <c r="D27" s="42">
        <v>0</v>
      </c>
      <c r="E27" s="42">
        <v>0</v>
      </c>
      <c r="F27" s="42">
        <v>0</v>
      </c>
      <c r="G27" s="42">
        <v>0</v>
      </c>
      <c r="H27" s="43">
        <v>1</v>
      </c>
      <c r="I27" s="11"/>
      <c r="J27" s="7">
        <f t="shared" si="1"/>
        <v>0</v>
      </c>
      <c r="K27" s="2"/>
    </row>
    <row r="28" spans="1:11" ht="140.25" x14ac:dyDescent="0.25">
      <c r="A28" s="38" t="s">
        <v>8</v>
      </c>
      <c r="B28" s="38" t="s">
        <v>62</v>
      </c>
      <c r="C28" s="40" t="s">
        <v>35</v>
      </c>
      <c r="D28" s="39">
        <v>0</v>
      </c>
      <c r="E28" s="39">
        <v>0</v>
      </c>
      <c r="F28" s="39">
        <v>0</v>
      </c>
      <c r="G28" s="39">
        <v>1</v>
      </c>
      <c r="H28" s="26">
        <f t="shared" ref="H28" si="3">SUM(D28:G28)</f>
        <v>1</v>
      </c>
      <c r="I28" s="7"/>
      <c r="J28" s="7">
        <f t="shared" si="1"/>
        <v>0</v>
      </c>
      <c r="K28" s="2"/>
    </row>
    <row r="29" spans="1:11" x14ac:dyDescent="0.25">
      <c r="A29" s="12" t="s">
        <v>71</v>
      </c>
      <c r="B29" s="13"/>
      <c r="C29" s="13"/>
      <c r="D29" s="13"/>
      <c r="E29" s="13"/>
      <c r="F29" s="13"/>
      <c r="G29" s="13"/>
      <c r="H29" s="13"/>
      <c r="I29" s="14"/>
      <c r="J29" s="15">
        <f>SUM(J4:J28)</f>
        <v>0</v>
      </c>
      <c r="K29" s="2"/>
    </row>
    <row r="30" spans="1:11" x14ac:dyDescent="0.25">
      <c r="A30" s="12" t="s">
        <v>77</v>
      </c>
      <c r="B30" s="13"/>
      <c r="C30" s="13"/>
      <c r="D30" s="13"/>
      <c r="E30" s="13"/>
      <c r="F30" s="13"/>
      <c r="G30" s="13"/>
      <c r="H30" s="13"/>
      <c r="I30" s="14"/>
      <c r="J30" s="15">
        <f>J29*18%</f>
        <v>0</v>
      </c>
      <c r="K30" s="2"/>
    </row>
    <row r="31" spans="1:11" x14ac:dyDescent="0.25">
      <c r="A31" s="12" t="s">
        <v>68</v>
      </c>
      <c r="B31" s="13"/>
      <c r="C31" s="13"/>
      <c r="D31" s="13"/>
      <c r="E31" s="13"/>
      <c r="F31" s="13"/>
      <c r="G31" s="13"/>
      <c r="H31" s="13"/>
      <c r="I31" s="14"/>
      <c r="J31" s="15">
        <f>J29+J30</f>
        <v>0</v>
      </c>
      <c r="K31" s="2"/>
    </row>
  </sheetData>
  <sheetProtection algorithmName="SHA-512" hashValue="++xL05OZ/RtCTgWejEj4bq7IaWnfearV1WFRan588+wtpj1I/5+bDQWNPyqD2bN1me8Reie7MiJZgghPBhZi6Q==" saltValue="WpYr/IVflXqIsJD+D/pFcQ==" spinCount="100000" sheet="1" objects="1" scenarios="1"/>
  <mergeCells count="3">
    <mergeCell ref="A29:I29"/>
    <mergeCell ref="A31:I31"/>
    <mergeCell ref="A30:I3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4E458-1DD7-4741-9062-0DF75215BAE3}">
  <sheetPr>
    <tabColor rgb="FF00B0F0"/>
  </sheetPr>
  <dimension ref="A1:K28"/>
  <sheetViews>
    <sheetView zoomScaleNormal="100" workbookViewId="0">
      <pane ySplit="1" topLeftCell="A6" activePane="bottomLeft" state="frozen"/>
      <selection pane="bottomLeft" activeCell="K17" sqref="K17"/>
    </sheetView>
  </sheetViews>
  <sheetFormatPr defaultRowHeight="15" x14ac:dyDescent="0.25"/>
  <cols>
    <col min="1" max="1" width="3.5703125" style="3" bestFit="1" customWidth="1"/>
    <col min="2" max="2" width="36.85546875" style="3" bestFit="1" customWidth="1"/>
    <col min="3" max="3" width="5" style="3" bestFit="1" customWidth="1"/>
    <col min="4" max="4" width="10" style="3" customWidth="1"/>
    <col min="5" max="5" width="7.7109375" style="3" bestFit="1" customWidth="1"/>
    <col min="6" max="6" width="8.28515625" style="3" bestFit="1" customWidth="1"/>
    <col min="7" max="7" width="10" style="3" bestFit="1" customWidth="1"/>
    <col min="8" max="8" width="9.7109375" style="3" bestFit="1" customWidth="1"/>
    <col min="9" max="9" width="11.28515625" style="3" customWidth="1"/>
    <col min="10" max="10" width="11.28515625" style="3" bestFit="1" customWidth="1"/>
    <col min="11" max="11" width="46.42578125" style="3" customWidth="1"/>
    <col min="12" max="16384" width="9.140625" style="3"/>
  </cols>
  <sheetData>
    <row r="1" spans="1:11" ht="54.6" customHeight="1" x14ac:dyDescent="0.25">
      <c r="A1" s="53"/>
      <c r="B1" s="54" t="s">
        <v>61</v>
      </c>
      <c r="C1" s="55" t="s">
        <v>1</v>
      </c>
      <c r="D1" s="18" t="s">
        <v>72</v>
      </c>
      <c r="E1" s="18" t="s">
        <v>73</v>
      </c>
      <c r="F1" s="18" t="s">
        <v>74</v>
      </c>
      <c r="G1" s="18" t="s">
        <v>75</v>
      </c>
      <c r="H1" s="18" t="s">
        <v>76</v>
      </c>
      <c r="I1" s="44" t="s">
        <v>2</v>
      </c>
      <c r="J1" s="44" t="s">
        <v>3</v>
      </c>
    </row>
    <row r="2" spans="1:11" ht="15" customHeight="1" x14ac:dyDescent="0.25">
      <c r="A2" s="56" t="s">
        <v>58</v>
      </c>
      <c r="B2" s="57"/>
      <c r="C2" s="57"/>
      <c r="D2" s="57"/>
      <c r="E2" s="57"/>
      <c r="F2" s="57"/>
      <c r="G2" s="57"/>
      <c r="H2" s="57"/>
      <c r="I2" s="45"/>
      <c r="J2" s="46"/>
    </row>
    <row r="3" spans="1:11" x14ac:dyDescent="0.25">
      <c r="A3" s="58" t="s">
        <v>4</v>
      </c>
      <c r="B3" s="58" t="s">
        <v>5</v>
      </c>
      <c r="C3" s="59"/>
      <c r="D3" s="60"/>
      <c r="E3" s="60"/>
      <c r="F3" s="60"/>
      <c r="G3" s="60"/>
      <c r="H3" s="60"/>
      <c r="I3" s="47"/>
      <c r="J3" s="47"/>
    </row>
    <row r="4" spans="1:11" x14ac:dyDescent="0.25">
      <c r="A4" s="61" t="s">
        <v>6</v>
      </c>
      <c r="B4" s="61" t="s">
        <v>38</v>
      </c>
      <c r="C4" s="62" t="s">
        <v>7</v>
      </c>
      <c r="D4" s="63">
        <v>80</v>
      </c>
      <c r="E4" s="63">
        <v>0</v>
      </c>
      <c r="F4" s="63">
        <v>0</v>
      </c>
      <c r="G4" s="63">
        <v>0</v>
      </c>
      <c r="H4" s="63">
        <f>SUM(D4:G4)</f>
        <v>80</v>
      </c>
      <c r="I4" s="48"/>
      <c r="J4" s="48">
        <f>H4*I4</f>
        <v>0</v>
      </c>
    </row>
    <row r="5" spans="1:11" ht="30" x14ac:dyDescent="0.25">
      <c r="A5" s="61" t="s">
        <v>8</v>
      </c>
      <c r="B5" s="64" t="s">
        <v>39</v>
      </c>
      <c r="C5" s="62" t="s">
        <v>25</v>
      </c>
      <c r="D5" s="63">
        <v>2</v>
      </c>
      <c r="E5" s="63">
        <v>0</v>
      </c>
      <c r="F5" s="63">
        <v>0</v>
      </c>
      <c r="G5" s="63">
        <v>0</v>
      </c>
      <c r="H5" s="63">
        <f t="shared" ref="H5:H13" si="0">SUM(D5:G5)</f>
        <v>2</v>
      </c>
      <c r="I5" s="48"/>
      <c r="J5" s="48">
        <f t="shared" ref="J5:J25" si="1">H5*I5</f>
        <v>0</v>
      </c>
      <c r="K5" s="3" t="s">
        <v>48</v>
      </c>
    </row>
    <row r="6" spans="1:11" x14ac:dyDescent="0.25">
      <c r="A6" s="61" t="s">
        <v>9</v>
      </c>
      <c r="B6" s="61" t="s">
        <v>26</v>
      </c>
      <c r="C6" s="62" t="s">
        <v>27</v>
      </c>
      <c r="D6" s="63">
        <v>10</v>
      </c>
      <c r="E6" s="63">
        <v>0</v>
      </c>
      <c r="F6" s="63">
        <v>0</v>
      </c>
      <c r="G6" s="63">
        <v>0</v>
      </c>
      <c r="H6" s="63">
        <f t="shared" si="0"/>
        <v>10</v>
      </c>
      <c r="I6" s="48"/>
      <c r="J6" s="48">
        <f t="shared" si="1"/>
        <v>0</v>
      </c>
    </row>
    <row r="7" spans="1:11" ht="30" x14ac:dyDescent="0.25">
      <c r="A7" s="61" t="s">
        <v>28</v>
      </c>
      <c r="B7" s="61" t="s">
        <v>10</v>
      </c>
      <c r="C7" s="65" t="s">
        <v>25</v>
      </c>
      <c r="D7" s="66">
        <v>1</v>
      </c>
      <c r="E7" s="66">
        <v>0</v>
      </c>
      <c r="F7" s="66">
        <v>0</v>
      </c>
      <c r="G7" s="67">
        <v>0</v>
      </c>
      <c r="H7" s="63">
        <f t="shared" si="0"/>
        <v>1</v>
      </c>
      <c r="I7" s="49"/>
      <c r="J7" s="48">
        <f t="shared" si="1"/>
        <v>0</v>
      </c>
    </row>
    <row r="8" spans="1:11" x14ac:dyDescent="0.25">
      <c r="A8" s="61" t="s">
        <v>12</v>
      </c>
      <c r="B8" s="61" t="s">
        <v>11</v>
      </c>
      <c r="C8" s="62" t="s">
        <v>27</v>
      </c>
      <c r="D8" s="63">
        <v>10</v>
      </c>
      <c r="E8" s="63">
        <v>0</v>
      </c>
      <c r="F8" s="63">
        <v>0</v>
      </c>
      <c r="G8" s="63">
        <v>0</v>
      </c>
      <c r="H8" s="63">
        <f t="shared" si="0"/>
        <v>10</v>
      </c>
      <c r="I8" s="48"/>
      <c r="J8" s="48">
        <f t="shared" si="1"/>
        <v>0</v>
      </c>
    </row>
    <row r="9" spans="1:11" x14ac:dyDescent="0.25">
      <c r="A9" s="61" t="s">
        <v>14</v>
      </c>
      <c r="B9" s="61" t="s">
        <v>13</v>
      </c>
      <c r="C9" s="62" t="s">
        <v>7</v>
      </c>
      <c r="D9" s="63">
        <v>500</v>
      </c>
      <c r="E9" s="63">
        <v>0</v>
      </c>
      <c r="F9" s="63">
        <v>0</v>
      </c>
      <c r="G9" s="63">
        <v>0</v>
      </c>
      <c r="H9" s="63">
        <f t="shared" si="0"/>
        <v>500</v>
      </c>
      <c r="I9" s="48"/>
      <c r="J9" s="48">
        <f t="shared" si="1"/>
        <v>0</v>
      </c>
    </row>
    <row r="10" spans="1:11" x14ac:dyDescent="0.25">
      <c r="A10" s="61" t="s">
        <v>16</v>
      </c>
      <c r="B10" s="61" t="s">
        <v>40</v>
      </c>
      <c r="C10" s="62" t="s">
        <v>49</v>
      </c>
      <c r="D10" s="63">
        <v>8</v>
      </c>
      <c r="E10" s="63">
        <v>0</v>
      </c>
      <c r="F10" s="63">
        <v>0</v>
      </c>
      <c r="G10" s="63">
        <v>0</v>
      </c>
      <c r="H10" s="63">
        <f t="shared" si="0"/>
        <v>8</v>
      </c>
      <c r="I10" s="48"/>
      <c r="J10" s="48">
        <f t="shared" si="1"/>
        <v>0</v>
      </c>
    </row>
    <row r="11" spans="1:11" ht="30" x14ac:dyDescent="0.25">
      <c r="A11" s="61" t="s">
        <v>29</v>
      </c>
      <c r="B11" s="61" t="s">
        <v>15</v>
      </c>
      <c r="C11" s="65" t="s">
        <v>27</v>
      </c>
      <c r="D11" s="66">
        <v>12</v>
      </c>
      <c r="E11" s="66">
        <v>0</v>
      </c>
      <c r="F11" s="66">
        <v>0</v>
      </c>
      <c r="G11" s="67">
        <v>0</v>
      </c>
      <c r="H11" s="63">
        <f t="shared" si="0"/>
        <v>12</v>
      </c>
      <c r="I11" s="49"/>
      <c r="J11" s="48">
        <f t="shared" si="1"/>
        <v>0</v>
      </c>
    </row>
    <row r="12" spans="1:11" x14ac:dyDescent="0.25">
      <c r="A12" s="61" t="s">
        <v>30</v>
      </c>
      <c r="B12" s="61" t="s">
        <v>17</v>
      </c>
      <c r="C12" s="62" t="s">
        <v>27</v>
      </c>
      <c r="D12" s="63">
        <v>14</v>
      </c>
      <c r="E12" s="63">
        <v>0</v>
      </c>
      <c r="F12" s="63">
        <v>0</v>
      </c>
      <c r="G12" s="63">
        <v>0</v>
      </c>
      <c r="H12" s="63">
        <f t="shared" si="0"/>
        <v>14</v>
      </c>
      <c r="I12" s="48"/>
      <c r="J12" s="48">
        <f t="shared" si="1"/>
        <v>0</v>
      </c>
    </row>
    <row r="13" spans="1:11" x14ac:dyDescent="0.25">
      <c r="A13" s="61" t="s">
        <v>41</v>
      </c>
      <c r="B13" s="61" t="s">
        <v>31</v>
      </c>
      <c r="C13" s="62" t="s">
        <v>32</v>
      </c>
      <c r="D13" s="63">
        <v>72</v>
      </c>
      <c r="E13" s="63">
        <v>0</v>
      </c>
      <c r="F13" s="63">
        <v>0</v>
      </c>
      <c r="G13" s="63">
        <v>0</v>
      </c>
      <c r="H13" s="63">
        <f t="shared" si="0"/>
        <v>72</v>
      </c>
      <c r="I13" s="48"/>
      <c r="J13" s="48">
        <f t="shared" si="1"/>
        <v>0</v>
      </c>
    </row>
    <row r="14" spans="1:11" x14ac:dyDescent="0.25">
      <c r="A14" s="68" t="s">
        <v>18</v>
      </c>
      <c r="B14" s="68" t="s">
        <v>19</v>
      </c>
      <c r="C14" s="69"/>
      <c r="D14" s="70"/>
      <c r="E14" s="70"/>
      <c r="F14" s="70"/>
      <c r="G14" s="70"/>
      <c r="H14" s="70"/>
      <c r="I14" s="50"/>
      <c r="J14" s="50"/>
    </row>
    <row r="15" spans="1:11" x14ac:dyDescent="0.25">
      <c r="A15" s="61" t="s">
        <v>6</v>
      </c>
      <c r="B15" s="71" t="s">
        <v>42</v>
      </c>
      <c r="C15" s="72" t="s">
        <v>20</v>
      </c>
      <c r="D15" s="73">
        <v>30</v>
      </c>
      <c r="E15" s="73">
        <v>0</v>
      </c>
      <c r="F15" s="73">
        <v>0</v>
      </c>
      <c r="G15" s="73">
        <v>0</v>
      </c>
      <c r="H15" s="63">
        <f t="shared" ref="H15:H23" si="2">SUM(D15:G15)</f>
        <v>30</v>
      </c>
      <c r="I15" s="48"/>
      <c r="J15" s="48">
        <f t="shared" si="1"/>
        <v>0</v>
      </c>
    </row>
    <row r="16" spans="1:11" ht="30" x14ac:dyDescent="0.25">
      <c r="A16" s="61" t="s">
        <v>8</v>
      </c>
      <c r="B16" s="64" t="s">
        <v>43</v>
      </c>
      <c r="C16" s="72" t="s">
        <v>21</v>
      </c>
      <c r="D16" s="73">
        <v>1</v>
      </c>
      <c r="E16" s="73">
        <v>0</v>
      </c>
      <c r="F16" s="73">
        <v>0</v>
      </c>
      <c r="G16" s="73">
        <v>0</v>
      </c>
      <c r="H16" s="63">
        <f t="shared" si="2"/>
        <v>1</v>
      </c>
      <c r="I16" s="48"/>
      <c r="J16" s="48">
        <f t="shared" si="1"/>
        <v>0</v>
      </c>
    </row>
    <row r="17" spans="1:10" ht="30" x14ac:dyDescent="0.25">
      <c r="A17" s="61" t="s">
        <v>9</v>
      </c>
      <c r="B17" s="64" t="s">
        <v>44</v>
      </c>
      <c r="C17" s="72" t="s">
        <v>21</v>
      </c>
      <c r="D17" s="73">
        <v>0</v>
      </c>
      <c r="E17" s="73">
        <v>0</v>
      </c>
      <c r="F17" s="73">
        <v>0</v>
      </c>
      <c r="G17" s="73">
        <v>1</v>
      </c>
      <c r="H17" s="63">
        <f t="shared" si="2"/>
        <v>1</v>
      </c>
      <c r="I17" s="48"/>
      <c r="J17" s="48">
        <f t="shared" si="1"/>
        <v>0</v>
      </c>
    </row>
    <row r="18" spans="1:10" x14ac:dyDescent="0.25">
      <c r="A18" s="61" t="s">
        <v>28</v>
      </c>
      <c r="B18" s="71" t="s">
        <v>50</v>
      </c>
      <c r="C18" s="72" t="s">
        <v>21</v>
      </c>
      <c r="D18" s="73">
        <v>0</v>
      </c>
      <c r="E18" s="73">
        <v>0</v>
      </c>
      <c r="F18" s="73">
        <v>0</v>
      </c>
      <c r="G18" s="73">
        <v>3</v>
      </c>
      <c r="H18" s="63">
        <f t="shared" si="2"/>
        <v>3</v>
      </c>
      <c r="I18" s="48"/>
      <c r="J18" s="48">
        <f t="shared" si="1"/>
        <v>0</v>
      </c>
    </row>
    <row r="19" spans="1:10" ht="30" x14ac:dyDescent="0.25">
      <c r="A19" s="61" t="s">
        <v>12</v>
      </c>
      <c r="B19" s="71" t="s">
        <v>56</v>
      </c>
      <c r="C19" s="72" t="s">
        <v>21</v>
      </c>
      <c r="D19" s="73">
        <v>0</v>
      </c>
      <c r="E19" s="73">
        <v>0</v>
      </c>
      <c r="F19" s="73">
        <v>0</v>
      </c>
      <c r="G19" s="73">
        <v>3</v>
      </c>
      <c r="H19" s="63">
        <f t="shared" si="2"/>
        <v>3</v>
      </c>
      <c r="I19" s="48"/>
      <c r="J19" s="48">
        <f t="shared" si="1"/>
        <v>0</v>
      </c>
    </row>
    <row r="20" spans="1:10" x14ac:dyDescent="0.25">
      <c r="A20" s="71" t="s">
        <v>14</v>
      </c>
      <c r="B20" s="71" t="s">
        <v>45</v>
      </c>
      <c r="C20" s="72" t="s">
        <v>21</v>
      </c>
      <c r="D20" s="73">
        <v>1</v>
      </c>
      <c r="E20" s="73">
        <v>0</v>
      </c>
      <c r="F20" s="73">
        <v>0</v>
      </c>
      <c r="G20" s="73">
        <v>0</v>
      </c>
      <c r="H20" s="63">
        <f t="shared" si="2"/>
        <v>1</v>
      </c>
      <c r="I20" s="48"/>
      <c r="J20" s="48">
        <f t="shared" si="1"/>
        <v>0</v>
      </c>
    </row>
    <row r="21" spans="1:10" x14ac:dyDescent="0.25">
      <c r="A21" s="74" t="s">
        <v>22</v>
      </c>
      <c r="B21" s="74" t="s">
        <v>24</v>
      </c>
      <c r="C21" s="75"/>
      <c r="D21" s="76"/>
      <c r="E21" s="76"/>
      <c r="F21" s="76"/>
      <c r="G21" s="76"/>
      <c r="H21" s="76"/>
      <c r="I21" s="51"/>
      <c r="J21" s="51"/>
    </row>
    <row r="22" spans="1:10" x14ac:dyDescent="0.25">
      <c r="A22" s="71" t="s">
        <v>6</v>
      </c>
      <c r="B22" s="71" t="s">
        <v>33</v>
      </c>
      <c r="C22" s="65" t="s">
        <v>21</v>
      </c>
      <c r="D22" s="73">
        <v>1</v>
      </c>
      <c r="E22" s="73">
        <v>0</v>
      </c>
      <c r="F22" s="73">
        <v>0</v>
      </c>
      <c r="G22" s="73">
        <v>0</v>
      </c>
      <c r="H22" s="63">
        <f t="shared" si="2"/>
        <v>1</v>
      </c>
      <c r="I22" s="48"/>
      <c r="J22" s="48">
        <f t="shared" si="1"/>
        <v>0</v>
      </c>
    </row>
    <row r="23" spans="1:10" x14ac:dyDescent="0.25">
      <c r="A23" s="71" t="s">
        <v>8</v>
      </c>
      <c r="B23" s="71" t="s">
        <v>34</v>
      </c>
      <c r="C23" s="72" t="s">
        <v>35</v>
      </c>
      <c r="D23" s="73">
        <v>1</v>
      </c>
      <c r="E23" s="73">
        <v>0</v>
      </c>
      <c r="F23" s="73">
        <v>0</v>
      </c>
      <c r="G23" s="73">
        <v>0</v>
      </c>
      <c r="H23" s="63">
        <f t="shared" si="2"/>
        <v>1</v>
      </c>
      <c r="I23" s="48"/>
      <c r="J23" s="48">
        <f t="shared" si="1"/>
        <v>0</v>
      </c>
    </row>
    <row r="24" spans="1:10" ht="45" x14ac:dyDescent="0.25">
      <c r="A24" s="71" t="s">
        <v>9</v>
      </c>
      <c r="B24" s="71" t="s">
        <v>36</v>
      </c>
      <c r="C24" s="65" t="s">
        <v>21</v>
      </c>
      <c r="D24" s="73">
        <v>1</v>
      </c>
      <c r="E24" s="73">
        <v>0</v>
      </c>
      <c r="F24" s="73">
        <v>0</v>
      </c>
      <c r="G24" s="73">
        <v>0</v>
      </c>
      <c r="H24" s="63">
        <f>SUM(D24:G24)</f>
        <v>1</v>
      </c>
      <c r="I24" s="48"/>
      <c r="J24" s="48">
        <f t="shared" si="1"/>
        <v>0</v>
      </c>
    </row>
    <row r="25" spans="1:10" ht="25.5" x14ac:dyDescent="0.25">
      <c r="A25" s="77" t="s">
        <v>28</v>
      </c>
      <c r="B25" s="38" t="s">
        <v>59</v>
      </c>
      <c r="C25" s="40" t="s">
        <v>35</v>
      </c>
      <c r="D25" s="42">
        <v>0</v>
      </c>
      <c r="E25" s="42">
        <v>0</v>
      </c>
      <c r="F25" s="42">
        <v>0</v>
      </c>
      <c r="G25" s="78">
        <v>3</v>
      </c>
      <c r="H25" s="63">
        <f>SUM(D25:G25)</f>
        <v>3</v>
      </c>
      <c r="I25" s="11"/>
      <c r="J25" s="48">
        <f t="shared" si="1"/>
        <v>0</v>
      </c>
    </row>
    <row r="26" spans="1:10" x14ac:dyDescent="0.25">
      <c r="A26" s="12" t="s">
        <v>71</v>
      </c>
      <c r="B26" s="13"/>
      <c r="C26" s="13"/>
      <c r="D26" s="13"/>
      <c r="E26" s="13"/>
      <c r="F26" s="13"/>
      <c r="G26" s="13"/>
      <c r="H26" s="13"/>
      <c r="I26" s="14"/>
      <c r="J26" s="52">
        <f>SUM(J4:J25)</f>
        <v>0</v>
      </c>
    </row>
    <row r="27" spans="1:10" x14ac:dyDescent="0.25">
      <c r="A27" s="12" t="s">
        <v>77</v>
      </c>
      <c r="B27" s="13"/>
      <c r="C27" s="13"/>
      <c r="D27" s="13"/>
      <c r="E27" s="13"/>
      <c r="F27" s="13"/>
      <c r="G27" s="13"/>
      <c r="H27" s="13"/>
      <c r="I27" s="14"/>
      <c r="J27" s="52">
        <f>J26*18%</f>
        <v>0</v>
      </c>
    </row>
    <row r="28" spans="1:10" x14ac:dyDescent="0.25">
      <c r="A28" s="12" t="s">
        <v>68</v>
      </c>
      <c r="B28" s="13"/>
      <c r="C28" s="13"/>
      <c r="D28" s="13"/>
      <c r="E28" s="13"/>
      <c r="F28" s="13"/>
      <c r="G28" s="13"/>
      <c r="H28" s="13"/>
      <c r="I28" s="14"/>
      <c r="J28" s="52">
        <f>J26+J27</f>
        <v>0</v>
      </c>
    </row>
  </sheetData>
  <sheetProtection algorithmName="SHA-512" hashValue="3YBliAlyFUYFDEHAEOZi0TzCqUr7saSDE77JJvQ69n4ZU1DYfOnuSL+ZdswN59GJS/aadg/AuYNlLqLVfK9ANQ==" saltValue="mBuSGuXmh/s4rMs62bOeqg==" spinCount="100000" sheet="1" objects="1" scenarios="1"/>
  <mergeCells count="3">
    <mergeCell ref="A26:I26"/>
    <mergeCell ref="A28:I28"/>
    <mergeCell ref="A27:I2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37EDF-B7FA-4A69-B781-CC270AFF1381}">
  <sheetPr>
    <tabColor rgb="FF00B0F0"/>
  </sheetPr>
  <dimension ref="A1:J28"/>
  <sheetViews>
    <sheetView topLeftCell="A2" workbookViewId="0">
      <selection activeCell="M15" sqref="M15"/>
    </sheetView>
  </sheetViews>
  <sheetFormatPr defaultRowHeight="15" x14ac:dyDescent="0.25"/>
  <cols>
    <col min="1" max="1" width="3.42578125" style="3" customWidth="1"/>
    <col min="2" max="2" width="36.7109375" style="3" bestFit="1" customWidth="1"/>
    <col min="3" max="3" width="5.7109375" style="3" bestFit="1" customWidth="1"/>
    <col min="4" max="4" width="8.7109375" style="3" bestFit="1" customWidth="1"/>
    <col min="5" max="5" width="7.7109375" style="3" bestFit="1" customWidth="1"/>
    <col min="6" max="6" width="8.28515625" style="3" bestFit="1" customWidth="1"/>
    <col min="7" max="7" width="7.85546875" style="3" bestFit="1" customWidth="1"/>
    <col min="8" max="8" width="9.7109375" style="3" bestFit="1" customWidth="1"/>
    <col min="9" max="9" width="11.42578125" style="3" customWidth="1"/>
    <col min="10" max="10" width="11.28515625" style="3" bestFit="1" customWidth="1"/>
    <col min="11" max="16384" width="9.140625" style="3"/>
  </cols>
  <sheetData>
    <row r="1" spans="1:10" ht="76.5" x14ac:dyDescent="0.25">
      <c r="A1" s="53"/>
      <c r="B1" s="53" t="s">
        <v>0</v>
      </c>
      <c r="C1" s="55" t="s">
        <v>1</v>
      </c>
      <c r="D1" s="18" t="s">
        <v>72</v>
      </c>
      <c r="E1" s="18" t="s">
        <v>73</v>
      </c>
      <c r="F1" s="18" t="s">
        <v>74</v>
      </c>
      <c r="G1" s="18" t="s">
        <v>75</v>
      </c>
      <c r="H1" s="18" t="s">
        <v>76</v>
      </c>
      <c r="I1" s="44" t="s">
        <v>2</v>
      </c>
      <c r="J1" s="44" t="s">
        <v>3</v>
      </c>
    </row>
    <row r="2" spans="1:10" ht="15" customHeight="1" x14ac:dyDescent="0.25">
      <c r="A2" s="85" t="s">
        <v>60</v>
      </c>
      <c r="B2" s="86"/>
      <c r="C2" s="86"/>
      <c r="D2" s="86"/>
      <c r="E2" s="86"/>
      <c r="F2" s="86"/>
      <c r="G2" s="86"/>
      <c r="H2" s="86"/>
      <c r="I2" s="79"/>
      <c r="J2" s="80"/>
    </row>
    <row r="3" spans="1:10" x14ac:dyDescent="0.25">
      <c r="A3" s="87" t="s">
        <v>4</v>
      </c>
      <c r="B3" s="87" t="s">
        <v>5</v>
      </c>
      <c r="C3" s="88"/>
      <c r="D3" s="89"/>
      <c r="E3" s="89"/>
      <c r="F3" s="89"/>
      <c r="G3" s="89"/>
      <c r="H3" s="89"/>
      <c r="I3" s="81"/>
      <c r="J3" s="81"/>
    </row>
    <row r="4" spans="1:10" x14ac:dyDescent="0.25">
      <c r="A4" s="90" t="s">
        <v>6</v>
      </c>
      <c r="B4" s="90" t="s">
        <v>38</v>
      </c>
      <c r="C4" s="91" t="s">
        <v>7</v>
      </c>
      <c r="D4" s="92">
        <v>80</v>
      </c>
      <c r="E4" s="92">
        <v>0</v>
      </c>
      <c r="F4" s="92">
        <v>0</v>
      </c>
      <c r="G4" s="92">
        <v>0</v>
      </c>
      <c r="H4" s="92">
        <f>SUM(D4:G4)</f>
        <v>80</v>
      </c>
      <c r="I4" s="82"/>
      <c r="J4" s="82">
        <f>H4*I4</f>
        <v>0</v>
      </c>
    </row>
    <row r="5" spans="1:10" ht="30" x14ac:dyDescent="0.25">
      <c r="A5" s="90" t="s">
        <v>8</v>
      </c>
      <c r="B5" s="93" t="s">
        <v>39</v>
      </c>
      <c r="C5" s="91" t="s">
        <v>25</v>
      </c>
      <c r="D5" s="92">
        <v>2</v>
      </c>
      <c r="E5" s="92">
        <v>0</v>
      </c>
      <c r="F5" s="92">
        <v>2.5</v>
      </c>
      <c r="G5" s="92">
        <v>0</v>
      </c>
      <c r="H5" s="92">
        <f t="shared" ref="H5:H13" si="0">SUM(D5:G5)</f>
        <v>4.5</v>
      </c>
      <c r="I5" s="82"/>
      <c r="J5" s="82">
        <f t="shared" ref="J5:J25" si="1">H5*I5</f>
        <v>0</v>
      </c>
    </row>
    <row r="6" spans="1:10" x14ac:dyDescent="0.25">
      <c r="A6" s="90" t="s">
        <v>9</v>
      </c>
      <c r="B6" s="90" t="s">
        <v>26</v>
      </c>
      <c r="C6" s="91" t="s">
        <v>27</v>
      </c>
      <c r="D6" s="92">
        <v>10</v>
      </c>
      <c r="E6" s="92">
        <v>0</v>
      </c>
      <c r="F6" s="92">
        <v>0</v>
      </c>
      <c r="G6" s="92">
        <v>0</v>
      </c>
      <c r="H6" s="92">
        <f t="shared" si="0"/>
        <v>10</v>
      </c>
      <c r="I6" s="82"/>
      <c r="J6" s="82">
        <f t="shared" si="1"/>
        <v>0</v>
      </c>
    </row>
    <row r="7" spans="1:10" x14ac:dyDescent="0.25">
      <c r="A7" s="90" t="s">
        <v>28</v>
      </c>
      <c r="B7" s="90" t="s">
        <v>10</v>
      </c>
      <c r="C7" s="94" t="s">
        <v>25</v>
      </c>
      <c r="D7" s="95">
        <v>1</v>
      </c>
      <c r="E7" s="95">
        <v>0</v>
      </c>
      <c r="F7" s="95">
        <v>0</v>
      </c>
      <c r="G7" s="92">
        <v>0</v>
      </c>
      <c r="H7" s="92">
        <f t="shared" si="0"/>
        <v>1</v>
      </c>
      <c r="I7" s="83"/>
      <c r="J7" s="82">
        <f t="shared" si="1"/>
        <v>0</v>
      </c>
    </row>
    <row r="8" spans="1:10" x14ac:dyDescent="0.25">
      <c r="A8" s="90" t="s">
        <v>12</v>
      </c>
      <c r="B8" s="90" t="s">
        <v>11</v>
      </c>
      <c r="C8" s="91" t="s">
        <v>27</v>
      </c>
      <c r="D8" s="92">
        <v>10</v>
      </c>
      <c r="E8" s="92">
        <v>0</v>
      </c>
      <c r="F8" s="92">
        <v>0</v>
      </c>
      <c r="G8" s="92">
        <v>0</v>
      </c>
      <c r="H8" s="92">
        <f t="shared" si="0"/>
        <v>10</v>
      </c>
      <c r="I8" s="82"/>
      <c r="J8" s="82">
        <f t="shared" si="1"/>
        <v>0</v>
      </c>
    </row>
    <row r="9" spans="1:10" x14ac:dyDescent="0.25">
      <c r="A9" s="90" t="s">
        <v>14</v>
      </c>
      <c r="B9" s="90" t="s">
        <v>13</v>
      </c>
      <c r="C9" s="91" t="s">
        <v>7</v>
      </c>
      <c r="D9" s="92">
        <v>500</v>
      </c>
      <c r="E9" s="92">
        <v>0</v>
      </c>
      <c r="F9" s="92">
        <v>555</v>
      </c>
      <c r="G9" s="92">
        <v>0</v>
      </c>
      <c r="H9" s="92">
        <f t="shared" si="0"/>
        <v>1055</v>
      </c>
      <c r="I9" s="82"/>
      <c r="J9" s="82">
        <f t="shared" si="1"/>
        <v>0</v>
      </c>
    </row>
    <row r="10" spans="1:10" x14ac:dyDescent="0.25">
      <c r="A10" s="90" t="s">
        <v>16</v>
      </c>
      <c r="B10" s="90" t="s">
        <v>40</v>
      </c>
      <c r="C10" s="91" t="s">
        <v>49</v>
      </c>
      <c r="D10" s="92">
        <v>8</v>
      </c>
      <c r="E10" s="92">
        <v>0</v>
      </c>
      <c r="F10" s="92">
        <v>0</v>
      </c>
      <c r="G10" s="92">
        <v>0</v>
      </c>
      <c r="H10" s="92">
        <f t="shared" si="0"/>
        <v>8</v>
      </c>
      <c r="I10" s="82"/>
      <c r="J10" s="82">
        <f t="shared" si="1"/>
        <v>0</v>
      </c>
    </row>
    <row r="11" spans="1:10" x14ac:dyDescent="0.25">
      <c r="A11" s="90" t="s">
        <v>29</v>
      </c>
      <c r="B11" s="90" t="s">
        <v>15</v>
      </c>
      <c r="C11" s="94" t="s">
        <v>27</v>
      </c>
      <c r="D11" s="95">
        <v>12</v>
      </c>
      <c r="E11" s="95">
        <v>0</v>
      </c>
      <c r="F11" s="95">
        <v>10</v>
      </c>
      <c r="G11" s="92">
        <v>0</v>
      </c>
      <c r="H11" s="92">
        <f t="shared" si="0"/>
        <v>22</v>
      </c>
      <c r="I11" s="83"/>
      <c r="J11" s="82">
        <f t="shared" si="1"/>
        <v>0</v>
      </c>
    </row>
    <row r="12" spans="1:10" x14ac:dyDescent="0.25">
      <c r="A12" s="90" t="s">
        <v>30</v>
      </c>
      <c r="B12" s="90" t="s">
        <v>17</v>
      </c>
      <c r="C12" s="91" t="s">
        <v>27</v>
      </c>
      <c r="D12" s="92">
        <v>14</v>
      </c>
      <c r="E12" s="92">
        <v>0</v>
      </c>
      <c r="F12" s="92">
        <v>0</v>
      </c>
      <c r="G12" s="92">
        <v>0</v>
      </c>
      <c r="H12" s="92">
        <f t="shared" si="0"/>
        <v>14</v>
      </c>
      <c r="I12" s="82"/>
      <c r="J12" s="82">
        <f t="shared" si="1"/>
        <v>0</v>
      </c>
    </row>
    <row r="13" spans="1:10" x14ac:dyDescent="0.25">
      <c r="A13" s="90" t="s">
        <v>41</v>
      </c>
      <c r="B13" s="90" t="s">
        <v>31</v>
      </c>
      <c r="C13" s="91" t="s">
        <v>32</v>
      </c>
      <c r="D13" s="92">
        <v>72</v>
      </c>
      <c r="E13" s="92">
        <v>0</v>
      </c>
      <c r="F13" s="92">
        <v>0</v>
      </c>
      <c r="G13" s="92">
        <v>0</v>
      </c>
      <c r="H13" s="92">
        <f t="shared" si="0"/>
        <v>72</v>
      </c>
      <c r="I13" s="82"/>
      <c r="J13" s="82">
        <f t="shared" si="1"/>
        <v>0</v>
      </c>
    </row>
    <row r="14" spans="1:10" x14ac:dyDescent="0.25">
      <c r="A14" s="96" t="s">
        <v>18</v>
      </c>
      <c r="B14" s="96" t="s">
        <v>19</v>
      </c>
      <c r="C14" s="97"/>
      <c r="D14" s="98"/>
      <c r="E14" s="98"/>
      <c r="F14" s="98"/>
      <c r="G14" s="98"/>
      <c r="H14" s="98"/>
      <c r="I14" s="84"/>
      <c r="J14" s="84"/>
    </row>
    <row r="15" spans="1:10" x14ac:dyDescent="0.25">
      <c r="A15" s="61" t="s">
        <v>6</v>
      </c>
      <c r="B15" s="38" t="s">
        <v>42</v>
      </c>
      <c r="C15" s="94" t="s">
        <v>20</v>
      </c>
      <c r="D15" s="39">
        <v>30</v>
      </c>
      <c r="E15" s="39">
        <v>0</v>
      </c>
      <c r="F15" s="39">
        <v>0</v>
      </c>
      <c r="G15" s="39">
        <v>0</v>
      </c>
      <c r="H15" s="92">
        <f t="shared" ref="H15:H23" si="2">SUM(D15:G15)</f>
        <v>30</v>
      </c>
      <c r="I15" s="82"/>
      <c r="J15" s="82">
        <f t="shared" si="1"/>
        <v>0</v>
      </c>
    </row>
    <row r="16" spans="1:10" ht="25.5" x14ac:dyDescent="0.25">
      <c r="A16" s="61" t="s">
        <v>8</v>
      </c>
      <c r="B16" s="27" t="s">
        <v>43</v>
      </c>
      <c r="C16" s="94" t="s">
        <v>21</v>
      </c>
      <c r="D16" s="39">
        <v>1</v>
      </c>
      <c r="E16" s="39">
        <v>0</v>
      </c>
      <c r="F16" s="39">
        <v>0</v>
      </c>
      <c r="G16" s="39">
        <v>0</v>
      </c>
      <c r="H16" s="92">
        <f t="shared" si="2"/>
        <v>1</v>
      </c>
      <c r="I16" s="82"/>
      <c r="J16" s="82">
        <f t="shared" si="1"/>
        <v>0</v>
      </c>
    </row>
    <row r="17" spans="1:10" ht="38.25" x14ac:dyDescent="0.25">
      <c r="A17" s="61" t="s">
        <v>9</v>
      </c>
      <c r="B17" s="27" t="s">
        <v>63</v>
      </c>
      <c r="C17" s="94" t="s">
        <v>21</v>
      </c>
      <c r="D17" s="39">
        <v>0</v>
      </c>
      <c r="E17" s="39">
        <v>0</v>
      </c>
      <c r="F17" s="39">
        <v>0</v>
      </c>
      <c r="G17" s="39">
        <v>5</v>
      </c>
      <c r="H17" s="92">
        <f t="shared" ref="H17" si="3">SUM(D17:G17)</f>
        <v>5</v>
      </c>
      <c r="I17" s="82"/>
      <c r="J17" s="82">
        <f t="shared" si="1"/>
        <v>0</v>
      </c>
    </row>
    <row r="18" spans="1:10" ht="25.5" x14ac:dyDescent="0.25">
      <c r="A18" s="61" t="s">
        <v>28</v>
      </c>
      <c r="B18" s="27" t="s">
        <v>54</v>
      </c>
      <c r="C18" s="94" t="s">
        <v>21</v>
      </c>
      <c r="D18" s="39">
        <v>0</v>
      </c>
      <c r="E18" s="39">
        <v>0</v>
      </c>
      <c r="F18" s="39">
        <v>0</v>
      </c>
      <c r="G18" s="39">
        <v>13</v>
      </c>
      <c r="H18" s="92">
        <f t="shared" si="2"/>
        <v>13</v>
      </c>
      <c r="I18" s="82"/>
      <c r="J18" s="82">
        <f t="shared" si="1"/>
        <v>0</v>
      </c>
    </row>
    <row r="19" spans="1:10" x14ac:dyDescent="0.25">
      <c r="A19" s="38" t="s">
        <v>12</v>
      </c>
      <c r="B19" s="38" t="s">
        <v>45</v>
      </c>
      <c r="C19" s="94" t="s">
        <v>21</v>
      </c>
      <c r="D19" s="39">
        <v>1</v>
      </c>
      <c r="E19" s="39">
        <v>0</v>
      </c>
      <c r="F19" s="39">
        <v>0</v>
      </c>
      <c r="G19" s="39">
        <v>0</v>
      </c>
      <c r="H19" s="92">
        <f t="shared" si="2"/>
        <v>1</v>
      </c>
      <c r="I19" s="82"/>
      <c r="J19" s="82">
        <f t="shared" si="1"/>
        <v>0</v>
      </c>
    </row>
    <row r="20" spans="1:10" x14ac:dyDescent="0.25">
      <c r="A20" s="96" t="s">
        <v>22</v>
      </c>
      <c r="B20" s="96" t="s">
        <v>24</v>
      </c>
      <c r="C20" s="97"/>
      <c r="D20" s="98"/>
      <c r="E20" s="98"/>
      <c r="F20" s="98"/>
      <c r="G20" s="98"/>
      <c r="H20" s="98"/>
      <c r="I20" s="84"/>
      <c r="J20" s="84"/>
    </row>
    <row r="21" spans="1:10" x14ac:dyDescent="0.25">
      <c r="A21" s="38" t="s">
        <v>6</v>
      </c>
      <c r="B21" s="38" t="s">
        <v>51</v>
      </c>
      <c r="C21" s="94" t="s">
        <v>21</v>
      </c>
      <c r="D21" s="39">
        <v>1</v>
      </c>
      <c r="E21" s="39">
        <v>0</v>
      </c>
      <c r="F21" s="39">
        <v>0</v>
      </c>
      <c r="G21" s="39">
        <v>0</v>
      </c>
      <c r="H21" s="92">
        <f t="shared" si="2"/>
        <v>1</v>
      </c>
      <c r="I21" s="82"/>
      <c r="J21" s="82">
        <f>H21*I21</f>
        <v>0</v>
      </c>
    </row>
    <row r="22" spans="1:10" x14ac:dyDescent="0.25">
      <c r="A22" s="38" t="s">
        <v>8</v>
      </c>
      <c r="B22" s="38" t="s">
        <v>34</v>
      </c>
      <c r="C22" s="94" t="s">
        <v>35</v>
      </c>
      <c r="D22" s="39">
        <v>1</v>
      </c>
      <c r="E22" s="39">
        <v>0</v>
      </c>
      <c r="F22" s="39">
        <v>0</v>
      </c>
      <c r="G22" s="39">
        <v>0</v>
      </c>
      <c r="H22" s="92">
        <f t="shared" si="2"/>
        <v>1</v>
      </c>
      <c r="I22" s="82"/>
      <c r="J22" s="82">
        <f t="shared" si="1"/>
        <v>0</v>
      </c>
    </row>
    <row r="23" spans="1:10" ht="38.25" x14ac:dyDescent="0.25">
      <c r="A23" s="38" t="s">
        <v>9</v>
      </c>
      <c r="B23" s="38" t="s">
        <v>36</v>
      </c>
      <c r="C23" s="94" t="s">
        <v>21</v>
      </c>
      <c r="D23" s="39">
        <v>1</v>
      </c>
      <c r="E23" s="39">
        <v>0</v>
      </c>
      <c r="F23" s="39">
        <v>0</v>
      </c>
      <c r="G23" s="39">
        <v>0</v>
      </c>
      <c r="H23" s="92">
        <f t="shared" si="2"/>
        <v>1</v>
      </c>
      <c r="I23" s="82"/>
      <c r="J23" s="82">
        <f t="shared" si="1"/>
        <v>0</v>
      </c>
    </row>
    <row r="24" spans="1:10" ht="51" x14ac:dyDescent="0.25">
      <c r="A24" s="38" t="s">
        <v>28</v>
      </c>
      <c r="B24" s="38" t="s">
        <v>64</v>
      </c>
      <c r="C24" s="94" t="s">
        <v>32</v>
      </c>
      <c r="D24" s="39">
        <v>0</v>
      </c>
      <c r="E24" s="39">
        <v>0</v>
      </c>
      <c r="F24" s="39">
        <v>0</v>
      </c>
      <c r="G24" s="39">
        <v>24</v>
      </c>
      <c r="H24" s="99">
        <f>SUM(D24:G24)</f>
        <v>24</v>
      </c>
      <c r="I24" s="82"/>
      <c r="J24" s="82">
        <f t="shared" si="1"/>
        <v>0</v>
      </c>
    </row>
    <row r="25" spans="1:10" ht="25.5" x14ac:dyDescent="0.25">
      <c r="A25" s="38" t="s">
        <v>12</v>
      </c>
      <c r="B25" s="100" t="s">
        <v>47</v>
      </c>
      <c r="C25" s="94" t="s">
        <v>21</v>
      </c>
      <c r="D25" s="39">
        <v>0</v>
      </c>
      <c r="E25" s="39">
        <v>0</v>
      </c>
      <c r="F25" s="39">
        <v>0</v>
      </c>
      <c r="G25" s="39">
        <v>1</v>
      </c>
      <c r="H25" s="92">
        <f>SUM(D25:G25)</f>
        <v>1</v>
      </c>
      <c r="I25" s="82"/>
      <c r="J25" s="82">
        <f t="shared" si="1"/>
        <v>0</v>
      </c>
    </row>
    <row r="26" spans="1:10" x14ac:dyDescent="0.25">
      <c r="A26" s="12" t="s">
        <v>71</v>
      </c>
      <c r="B26" s="13"/>
      <c r="C26" s="13"/>
      <c r="D26" s="13"/>
      <c r="E26" s="13"/>
      <c r="F26" s="13"/>
      <c r="G26" s="13"/>
      <c r="H26" s="13"/>
      <c r="I26" s="14"/>
      <c r="J26" s="52">
        <f>SUM(J4:J25)</f>
        <v>0</v>
      </c>
    </row>
    <row r="27" spans="1:10" x14ac:dyDescent="0.25">
      <c r="A27" s="12" t="s">
        <v>77</v>
      </c>
      <c r="B27" s="13"/>
      <c r="C27" s="13"/>
      <c r="D27" s="13"/>
      <c r="E27" s="13"/>
      <c r="F27" s="13"/>
      <c r="G27" s="13"/>
      <c r="H27" s="13"/>
      <c r="I27" s="14"/>
      <c r="J27" s="52">
        <f>J26*18%</f>
        <v>0</v>
      </c>
    </row>
    <row r="28" spans="1:10" x14ac:dyDescent="0.25">
      <c r="A28" s="12" t="s">
        <v>68</v>
      </c>
      <c r="B28" s="13"/>
      <c r="C28" s="13"/>
      <c r="D28" s="13"/>
      <c r="E28" s="13"/>
      <c r="F28" s="13"/>
      <c r="G28" s="13"/>
      <c r="H28" s="13"/>
      <c r="I28" s="14"/>
      <c r="J28" s="52">
        <f>J26+J27</f>
        <v>0</v>
      </c>
    </row>
  </sheetData>
  <sheetProtection algorithmName="SHA-512" hashValue="fXiP7gZSPFo4DNZCHcZabzAF1x4qLFEdBmXxJ7zbkBKJ/X6w3XNaKanxqCPyBZwd2+Hy8VHfCZ1Rh/uQazEyZQ==" saltValue="6HzJDfJoSc24n/7ljHAClw==" spinCount="100000" sheet="1" objects="1" scenarios="1"/>
  <mergeCells count="3">
    <mergeCell ref="A26:I26"/>
    <mergeCell ref="A28:I28"/>
    <mergeCell ref="A27:I2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C29D5-4F86-495B-9789-51A104A6B5D8}">
  <sheetPr>
    <tabColor rgb="FF00B0F0"/>
  </sheetPr>
  <dimension ref="A1:J28"/>
  <sheetViews>
    <sheetView zoomScaleNormal="100" workbookViewId="0">
      <pane ySplit="1" topLeftCell="A6" activePane="bottomLeft" state="frozen"/>
      <selection pane="bottomLeft" activeCell="K12" sqref="K12"/>
    </sheetView>
  </sheetViews>
  <sheetFormatPr defaultRowHeight="15" x14ac:dyDescent="0.25"/>
  <cols>
    <col min="1" max="1" width="3.5703125" style="3" bestFit="1" customWidth="1"/>
    <col min="2" max="2" width="37" style="3" bestFit="1" customWidth="1"/>
    <col min="3" max="3" width="5" style="3" bestFit="1" customWidth="1"/>
    <col min="4" max="4" width="10.28515625" style="3" customWidth="1"/>
    <col min="5" max="5" width="7.7109375" style="3" bestFit="1" customWidth="1"/>
    <col min="6" max="6" width="8.28515625" style="3" bestFit="1" customWidth="1"/>
    <col min="7" max="7" width="10" style="3" bestFit="1" customWidth="1"/>
    <col min="8" max="8" width="9.7109375" style="3" bestFit="1" customWidth="1"/>
    <col min="9" max="9" width="11.140625" style="3" customWidth="1"/>
    <col min="10" max="10" width="12.7109375" style="3" bestFit="1" customWidth="1"/>
    <col min="11" max="11" width="46.42578125" style="3" customWidth="1"/>
    <col min="12" max="16384" width="9.140625" style="3"/>
  </cols>
  <sheetData>
    <row r="1" spans="1:10" ht="76.5" x14ac:dyDescent="0.25">
      <c r="A1" s="53"/>
      <c r="B1" s="53" t="s">
        <v>0</v>
      </c>
      <c r="C1" s="55" t="s">
        <v>1</v>
      </c>
      <c r="D1" s="18" t="s">
        <v>72</v>
      </c>
      <c r="E1" s="18" t="s">
        <v>73</v>
      </c>
      <c r="F1" s="18" t="s">
        <v>74</v>
      </c>
      <c r="G1" s="18" t="s">
        <v>75</v>
      </c>
      <c r="H1" s="18" t="s">
        <v>76</v>
      </c>
      <c r="I1" s="44" t="s">
        <v>2</v>
      </c>
      <c r="J1" s="44" t="s">
        <v>3</v>
      </c>
    </row>
    <row r="2" spans="1:10" ht="15" customHeight="1" x14ac:dyDescent="0.25">
      <c r="A2" s="56" t="s">
        <v>65</v>
      </c>
      <c r="B2" s="57"/>
      <c r="C2" s="57"/>
      <c r="D2" s="57"/>
      <c r="E2" s="57"/>
      <c r="F2" s="57"/>
      <c r="G2" s="57"/>
      <c r="H2" s="57"/>
      <c r="I2" s="45"/>
      <c r="J2" s="46"/>
    </row>
    <row r="3" spans="1:10" x14ac:dyDescent="0.25">
      <c r="A3" s="101" t="s">
        <v>4</v>
      </c>
      <c r="B3" s="101" t="s">
        <v>5</v>
      </c>
      <c r="C3" s="60"/>
      <c r="D3" s="60"/>
      <c r="E3" s="60"/>
      <c r="F3" s="60"/>
      <c r="G3" s="60"/>
      <c r="H3" s="60"/>
      <c r="I3" s="47"/>
      <c r="J3" s="47"/>
    </row>
    <row r="4" spans="1:10" x14ac:dyDescent="0.25">
      <c r="A4" s="102" t="s">
        <v>6</v>
      </c>
      <c r="B4" s="102" t="s">
        <v>38</v>
      </c>
      <c r="C4" s="103" t="s">
        <v>7</v>
      </c>
      <c r="D4" s="92">
        <v>80</v>
      </c>
      <c r="E4" s="92">
        <v>702</v>
      </c>
      <c r="F4" s="92">
        <v>0</v>
      </c>
      <c r="G4" s="92">
        <v>0</v>
      </c>
      <c r="H4" s="92">
        <f>SUM(D4:G4)</f>
        <v>782</v>
      </c>
      <c r="I4" s="82"/>
      <c r="J4" s="82">
        <f>H4*I4</f>
        <v>0</v>
      </c>
    </row>
    <row r="5" spans="1:10" ht="30" x14ac:dyDescent="0.25">
      <c r="A5" s="102" t="s">
        <v>8</v>
      </c>
      <c r="B5" s="104" t="s">
        <v>39</v>
      </c>
      <c r="C5" s="103" t="s">
        <v>25</v>
      </c>
      <c r="D5" s="92">
        <v>2</v>
      </c>
      <c r="E5" s="92">
        <v>17</v>
      </c>
      <c r="F5" s="92">
        <v>0</v>
      </c>
      <c r="G5" s="92">
        <v>0</v>
      </c>
      <c r="H5" s="92">
        <f t="shared" ref="H5:H13" si="0">SUM(D5:G5)</f>
        <v>19</v>
      </c>
      <c r="I5" s="82"/>
      <c r="J5" s="82">
        <f t="shared" ref="J5:J25" si="1">H5*I5</f>
        <v>0</v>
      </c>
    </row>
    <row r="6" spans="1:10" x14ac:dyDescent="0.25">
      <c r="A6" s="102" t="s">
        <v>9</v>
      </c>
      <c r="B6" s="102" t="s">
        <v>26</v>
      </c>
      <c r="C6" s="103" t="s">
        <v>27</v>
      </c>
      <c r="D6" s="92">
        <v>10</v>
      </c>
      <c r="E6" s="92">
        <v>24</v>
      </c>
      <c r="F6" s="92">
        <v>0</v>
      </c>
      <c r="G6" s="92">
        <v>0</v>
      </c>
      <c r="H6" s="92">
        <f t="shared" si="0"/>
        <v>34</v>
      </c>
      <c r="I6" s="82"/>
      <c r="J6" s="82">
        <f t="shared" si="1"/>
        <v>0</v>
      </c>
    </row>
    <row r="7" spans="1:10" ht="25.5" x14ac:dyDescent="0.25">
      <c r="A7" s="102" t="s">
        <v>28</v>
      </c>
      <c r="B7" s="102" t="s">
        <v>10</v>
      </c>
      <c r="C7" s="105" t="s">
        <v>25</v>
      </c>
      <c r="D7" s="29">
        <v>1</v>
      </c>
      <c r="E7" s="92">
        <v>3.6</v>
      </c>
      <c r="F7" s="92">
        <v>0</v>
      </c>
      <c r="G7" s="92">
        <v>0</v>
      </c>
      <c r="H7" s="92">
        <f t="shared" si="0"/>
        <v>4.5999999999999996</v>
      </c>
      <c r="I7" s="8"/>
      <c r="J7" s="82">
        <f t="shared" si="1"/>
        <v>0</v>
      </c>
    </row>
    <row r="8" spans="1:10" x14ac:dyDescent="0.25">
      <c r="A8" s="102" t="s">
        <v>12</v>
      </c>
      <c r="B8" s="102" t="s">
        <v>11</v>
      </c>
      <c r="C8" s="103" t="s">
        <v>27</v>
      </c>
      <c r="D8" s="92">
        <v>10</v>
      </c>
      <c r="E8" s="92">
        <v>35</v>
      </c>
      <c r="F8" s="92">
        <v>0</v>
      </c>
      <c r="G8" s="92">
        <v>0</v>
      </c>
      <c r="H8" s="92">
        <f t="shared" si="0"/>
        <v>45</v>
      </c>
      <c r="I8" s="82"/>
      <c r="J8" s="82">
        <f t="shared" si="1"/>
        <v>0</v>
      </c>
    </row>
    <row r="9" spans="1:10" x14ac:dyDescent="0.25">
      <c r="A9" s="102" t="s">
        <v>14</v>
      </c>
      <c r="B9" s="102" t="s">
        <v>13</v>
      </c>
      <c r="C9" s="103" t="s">
        <v>7</v>
      </c>
      <c r="D9" s="92">
        <v>500</v>
      </c>
      <c r="E9" s="92">
        <v>1350</v>
      </c>
      <c r="F9" s="92">
        <v>0</v>
      </c>
      <c r="G9" s="92">
        <v>0</v>
      </c>
      <c r="H9" s="92">
        <f t="shared" si="0"/>
        <v>1850</v>
      </c>
      <c r="I9" s="82"/>
      <c r="J9" s="82">
        <f t="shared" si="1"/>
        <v>0</v>
      </c>
    </row>
    <row r="10" spans="1:10" x14ac:dyDescent="0.25">
      <c r="A10" s="102" t="s">
        <v>16</v>
      </c>
      <c r="B10" s="102" t="s">
        <v>40</v>
      </c>
      <c r="C10" s="103" t="s">
        <v>49</v>
      </c>
      <c r="D10" s="92">
        <v>8</v>
      </c>
      <c r="E10" s="92">
        <v>12</v>
      </c>
      <c r="F10" s="92">
        <v>0</v>
      </c>
      <c r="G10" s="92">
        <v>0</v>
      </c>
      <c r="H10" s="92">
        <f t="shared" si="0"/>
        <v>20</v>
      </c>
      <c r="I10" s="82"/>
      <c r="J10" s="82">
        <f t="shared" si="1"/>
        <v>0</v>
      </c>
    </row>
    <row r="11" spans="1:10" ht="25.5" x14ac:dyDescent="0.25">
      <c r="A11" s="102" t="s">
        <v>29</v>
      </c>
      <c r="B11" s="102" t="s">
        <v>15</v>
      </c>
      <c r="C11" s="105" t="s">
        <v>27</v>
      </c>
      <c r="D11" s="29">
        <v>12</v>
      </c>
      <c r="E11" s="92">
        <v>65</v>
      </c>
      <c r="F11" s="92">
        <v>0</v>
      </c>
      <c r="G11" s="92">
        <v>0</v>
      </c>
      <c r="H11" s="92">
        <f t="shared" si="0"/>
        <v>77</v>
      </c>
      <c r="I11" s="8"/>
      <c r="J11" s="82">
        <f t="shared" si="1"/>
        <v>0</v>
      </c>
    </row>
    <row r="12" spans="1:10" x14ac:dyDescent="0.25">
      <c r="A12" s="102" t="s">
        <v>30</v>
      </c>
      <c r="B12" s="102" t="s">
        <v>17</v>
      </c>
      <c r="C12" s="103" t="s">
        <v>27</v>
      </c>
      <c r="D12" s="92">
        <v>14</v>
      </c>
      <c r="E12" s="92">
        <v>70</v>
      </c>
      <c r="F12" s="92">
        <v>0</v>
      </c>
      <c r="G12" s="92">
        <v>0</v>
      </c>
      <c r="H12" s="92">
        <f t="shared" si="0"/>
        <v>84</v>
      </c>
      <c r="I12" s="82"/>
      <c r="J12" s="82">
        <f t="shared" si="1"/>
        <v>0</v>
      </c>
    </row>
    <row r="13" spans="1:10" x14ac:dyDescent="0.25">
      <c r="A13" s="102" t="s">
        <v>41</v>
      </c>
      <c r="B13" s="102" t="s">
        <v>31</v>
      </c>
      <c r="C13" s="103" t="s">
        <v>32</v>
      </c>
      <c r="D13" s="92">
        <v>72</v>
      </c>
      <c r="E13" s="92">
        <v>0</v>
      </c>
      <c r="F13" s="92">
        <v>0</v>
      </c>
      <c r="G13" s="92">
        <v>0</v>
      </c>
      <c r="H13" s="92">
        <f t="shared" si="0"/>
        <v>72</v>
      </c>
      <c r="I13" s="82"/>
      <c r="J13" s="82">
        <f t="shared" si="1"/>
        <v>0</v>
      </c>
    </row>
    <row r="14" spans="1:10" x14ac:dyDescent="0.25">
      <c r="A14" s="30" t="s">
        <v>18</v>
      </c>
      <c r="B14" s="30" t="s">
        <v>19</v>
      </c>
      <c r="C14" s="23"/>
      <c r="D14" s="31"/>
      <c r="E14" s="31"/>
      <c r="F14" s="31"/>
      <c r="G14" s="31"/>
      <c r="H14" s="31"/>
      <c r="I14" s="9"/>
      <c r="J14" s="9"/>
    </row>
    <row r="15" spans="1:10" x14ac:dyDescent="0.25">
      <c r="A15" s="102" t="s">
        <v>6</v>
      </c>
      <c r="B15" s="32" t="s">
        <v>42</v>
      </c>
      <c r="C15" s="28" t="s">
        <v>20</v>
      </c>
      <c r="D15" s="33">
        <v>30</v>
      </c>
      <c r="E15" s="33">
        <v>60</v>
      </c>
      <c r="F15" s="33">
        <v>0</v>
      </c>
      <c r="G15" s="33">
        <v>0</v>
      </c>
      <c r="H15" s="92">
        <f t="shared" ref="H15:H25" si="2">SUM(D15:G15)</f>
        <v>90</v>
      </c>
      <c r="I15" s="82"/>
      <c r="J15" s="82">
        <f t="shared" si="1"/>
        <v>0</v>
      </c>
    </row>
    <row r="16" spans="1:10" ht="25.5" x14ac:dyDescent="0.25">
      <c r="A16" s="102" t="s">
        <v>8</v>
      </c>
      <c r="B16" s="34" t="s">
        <v>43</v>
      </c>
      <c r="C16" s="28" t="s">
        <v>21</v>
      </c>
      <c r="D16" s="33">
        <v>1</v>
      </c>
      <c r="E16" s="33">
        <v>4</v>
      </c>
      <c r="F16" s="33">
        <v>0</v>
      </c>
      <c r="G16" s="33">
        <v>1</v>
      </c>
      <c r="H16" s="92">
        <f t="shared" si="2"/>
        <v>6</v>
      </c>
      <c r="I16" s="82"/>
      <c r="J16" s="82">
        <f t="shared" si="1"/>
        <v>0</v>
      </c>
    </row>
    <row r="17" spans="1:10" ht="25.5" x14ac:dyDescent="0.25">
      <c r="A17" s="102" t="s">
        <v>9</v>
      </c>
      <c r="B17" s="34" t="s">
        <v>44</v>
      </c>
      <c r="C17" s="28" t="s">
        <v>21</v>
      </c>
      <c r="D17" s="33">
        <v>0</v>
      </c>
      <c r="E17" s="33">
        <v>0</v>
      </c>
      <c r="F17" s="33">
        <v>0</v>
      </c>
      <c r="G17" s="33">
        <v>1</v>
      </c>
      <c r="H17" s="92">
        <f t="shared" si="2"/>
        <v>1</v>
      </c>
      <c r="I17" s="82"/>
      <c r="J17" s="82">
        <f t="shared" si="1"/>
        <v>0</v>
      </c>
    </row>
    <row r="18" spans="1:10" x14ac:dyDescent="0.25">
      <c r="A18" s="106" t="s">
        <v>28</v>
      </c>
      <c r="B18" s="107" t="s">
        <v>55</v>
      </c>
      <c r="C18" s="28" t="s">
        <v>21</v>
      </c>
      <c r="D18" s="33">
        <v>0</v>
      </c>
      <c r="E18" s="33">
        <v>0</v>
      </c>
      <c r="F18" s="33">
        <v>0</v>
      </c>
      <c r="G18" s="33">
        <v>1</v>
      </c>
      <c r="H18" s="92">
        <f t="shared" si="2"/>
        <v>1</v>
      </c>
      <c r="I18" s="82"/>
      <c r="J18" s="82">
        <f t="shared" si="1"/>
        <v>0</v>
      </c>
    </row>
    <row r="19" spans="1:10" ht="25.5" x14ac:dyDescent="0.25">
      <c r="A19" s="108" t="s">
        <v>12</v>
      </c>
      <c r="B19" s="32" t="s">
        <v>66</v>
      </c>
      <c r="C19" s="28" t="s">
        <v>21</v>
      </c>
      <c r="D19" s="33">
        <v>0</v>
      </c>
      <c r="E19" s="33">
        <v>0</v>
      </c>
      <c r="F19" s="33">
        <v>0</v>
      </c>
      <c r="G19" s="33">
        <v>5</v>
      </c>
      <c r="H19" s="92">
        <f t="shared" si="2"/>
        <v>5</v>
      </c>
      <c r="I19" s="82"/>
      <c r="J19" s="82">
        <f t="shared" si="1"/>
        <v>0</v>
      </c>
    </row>
    <row r="20" spans="1:10" x14ac:dyDescent="0.25">
      <c r="A20" s="109" t="s">
        <v>14</v>
      </c>
      <c r="B20" s="32" t="s">
        <v>45</v>
      </c>
      <c r="C20" s="28" t="s">
        <v>21</v>
      </c>
      <c r="D20" s="33">
        <v>1</v>
      </c>
      <c r="E20" s="33">
        <v>2</v>
      </c>
      <c r="F20" s="33">
        <v>0</v>
      </c>
      <c r="G20" s="33">
        <v>0</v>
      </c>
      <c r="H20" s="92">
        <f t="shared" si="2"/>
        <v>3</v>
      </c>
      <c r="I20" s="82"/>
      <c r="J20" s="82">
        <f t="shared" si="1"/>
        <v>0</v>
      </c>
    </row>
    <row r="21" spans="1:10" x14ac:dyDescent="0.25">
      <c r="A21" s="35" t="s">
        <v>22</v>
      </c>
      <c r="B21" s="35" t="s">
        <v>24</v>
      </c>
      <c r="C21" s="110"/>
      <c r="D21" s="37"/>
      <c r="E21" s="37"/>
      <c r="F21" s="37"/>
      <c r="G21" s="37"/>
      <c r="H21" s="37"/>
      <c r="I21" s="10"/>
      <c r="J21" s="10"/>
    </row>
    <row r="22" spans="1:10" x14ac:dyDescent="0.25">
      <c r="A22" s="38" t="s">
        <v>6</v>
      </c>
      <c r="B22" s="38" t="s">
        <v>33</v>
      </c>
      <c r="C22" s="28" t="s">
        <v>21</v>
      </c>
      <c r="D22" s="39">
        <v>1</v>
      </c>
      <c r="E22" s="39">
        <v>0</v>
      </c>
      <c r="F22" s="39">
        <v>0</v>
      </c>
      <c r="G22" s="39">
        <v>0</v>
      </c>
      <c r="H22" s="92">
        <f t="shared" si="2"/>
        <v>1</v>
      </c>
      <c r="I22" s="82"/>
      <c r="J22" s="82">
        <f t="shared" si="1"/>
        <v>0</v>
      </c>
    </row>
    <row r="23" spans="1:10" x14ac:dyDescent="0.25">
      <c r="A23" s="38" t="s">
        <v>8</v>
      </c>
      <c r="B23" s="38" t="s">
        <v>34</v>
      </c>
      <c r="C23" s="40" t="s">
        <v>35</v>
      </c>
      <c r="D23" s="39">
        <v>1</v>
      </c>
      <c r="E23" s="39">
        <v>1</v>
      </c>
      <c r="F23" s="39">
        <v>0</v>
      </c>
      <c r="G23" s="39">
        <v>0</v>
      </c>
      <c r="H23" s="92">
        <f t="shared" si="2"/>
        <v>2</v>
      </c>
      <c r="I23" s="82"/>
      <c r="J23" s="82">
        <f t="shared" si="1"/>
        <v>0</v>
      </c>
    </row>
    <row r="24" spans="1:10" ht="38.25" x14ac:dyDescent="0.25">
      <c r="A24" s="38" t="s">
        <v>9</v>
      </c>
      <c r="B24" s="38" t="s">
        <v>37</v>
      </c>
      <c r="C24" s="65" t="s">
        <v>21</v>
      </c>
      <c r="D24" s="39">
        <v>0</v>
      </c>
      <c r="E24" s="39">
        <v>10</v>
      </c>
      <c r="F24" s="39">
        <v>0</v>
      </c>
      <c r="G24" s="39">
        <v>0</v>
      </c>
      <c r="H24" s="92">
        <f t="shared" si="2"/>
        <v>10</v>
      </c>
      <c r="I24" s="82"/>
      <c r="J24" s="82">
        <f t="shared" si="1"/>
        <v>0</v>
      </c>
    </row>
    <row r="25" spans="1:10" ht="38.25" x14ac:dyDescent="0.25">
      <c r="A25" s="38" t="s">
        <v>28</v>
      </c>
      <c r="B25" s="38" t="s">
        <v>36</v>
      </c>
      <c r="C25" s="28" t="s">
        <v>21</v>
      </c>
      <c r="D25" s="39">
        <v>1</v>
      </c>
      <c r="E25" s="39">
        <v>2</v>
      </c>
      <c r="F25" s="39">
        <v>0</v>
      </c>
      <c r="G25" s="39">
        <v>0</v>
      </c>
      <c r="H25" s="92">
        <f t="shared" si="2"/>
        <v>3</v>
      </c>
      <c r="I25" s="82"/>
      <c r="J25" s="82">
        <f t="shared" si="1"/>
        <v>0</v>
      </c>
    </row>
    <row r="26" spans="1:10" x14ac:dyDescent="0.25">
      <c r="A26" s="12" t="s">
        <v>71</v>
      </c>
      <c r="B26" s="13"/>
      <c r="C26" s="13"/>
      <c r="D26" s="13"/>
      <c r="E26" s="13"/>
      <c r="F26" s="13"/>
      <c r="G26" s="13"/>
      <c r="H26" s="13"/>
      <c r="I26" s="14"/>
      <c r="J26" s="48">
        <f>SUM(J4:J25)</f>
        <v>0</v>
      </c>
    </row>
    <row r="27" spans="1:10" x14ac:dyDescent="0.25">
      <c r="A27" s="12" t="s">
        <v>77</v>
      </c>
      <c r="B27" s="13"/>
      <c r="C27" s="13"/>
      <c r="D27" s="13"/>
      <c r="E27" s="13"/>
      <c r="F27" s="13"/>
      <c r="G27" s="13"/>
      <c r="H27" s="13"/>
      <c r="I27" s="14"/>
      <c r="J27" s="48">
        <f>J26*18%</f>
        <v>0</v>
      </c>
    </row>
    <row r="28" spans="1:10" x14ac:dyDescent="0.25">
      <c r="A28" s="12" t="s">
        <v>68</v>
      </c>
      <c r="B28" s="13"/>
      <c r="C28" s="13"/>
      <c r="D28" s="13"/>
      <c r="E28" s="13"/>
      <c r="F28" s="13"/>
      <c r="G28" s="13"/>
      <c r="H28" s="13"/>
      <c r="I28" s="14"/>
      <c r="J28" s="48">
        <f>J26+J27</f>
        <v>0</v>
      </c>
    </row>
  </sheetData>
  <sheetProtection algorithmName="SHA-512" hashValue="fVaDRgLF0DCeNbfFi9SmQayQJjDRm5cIDdEcCjcRz/tW7aFmXgyGCm0yyOrATZ19USs+VAv2gIgkQ78Ovenjww==" saltValue="7579ibN9A4yfoRpixmiB9Q==" spinCount="100000" sheet="1" objects="1" scenarios="1"/>
  <mergeCells count="3">
    <mergeCell ref="A26:I26"/>
    <mergeCell ref="A28:I28"/>
    <mergeCell ref="A27:I2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DB5DD-ABC9-447B-A93D-048FA24923A3}">
  <sheetPr>
    <tabColor rgb="FF00B0F0"/>
  </sheetPr>
  <dimension ref="A1:J24"/>
  <sheetViews>
    <sheetView tabSelected="1" zoomScaleNormal="100" workbookViewId="0">
      <pane ySplit="1" topLeftCell="A2" activePane="bottomLeft" state="frozen"/>
      <selection pane="bottomLeft" sqref="A1:H21"/>
    </sheetView>
  </sheetViews>
  <sheetFormatPr defaultRowHeight="15" x14ac:dyDescent="0.25"/>
  <cols>
    <col min="1" max="1" width="3.5703125" style="3" bestFit="1" customWidth="1"/>
    <col min="2" max="2" width="37" style="3" bestFit="1" customWidth="1"/>
    <col min="3" max="3" width="5" style="3" bestFit="1" customWidth="1"/>
    <col min="4" max="4" width="11.28515625" style="3" customWidth="1"/>
    <col min="5" max="5" width="7.7109375" style="3" bestFit="1" customWidth="1"/>
    <col min="6" max="6" width="8.28515625" style="3" bestFit="1" customWidth="1"/>
    <col min="7" max="7" width="10" style="3" bestFit="1" customWidth="1"/>
    <col min="8" max="8" width="9.7109375" style="3" bestFit="1" customWidth="1"/>
    <col min="9" max="9" width="11.28515625" style="3" customWidth="1"/>
    <col min="10" max="10" width="11.28515625" style="3" bestFit="1" customWidth="1"/>
    <col min="11" max="11" width="46.42578125" style="3" customWidth="1"/>
    <col min="12" max="16384" width="9.140625" style="3"/>
  </cols>
  <sheetData>
    <row r="1" spans="1:10" ht="59.45" customHeight="1" x14ac:dyDescent="0.25">
      <c r="A1" s="53"/>
      <c r="B1" s="53" t="s">
        <v>0</v>
      </c>
      <c r="C1" s="55" t="s">
        <v>1</v>
      </c>
      <c r="D1" s="18" t="s">
        <v>72</v>
      </c>
      <c r="E1" s="18" t="s">
        <v>73</v>
      </c>
      <c r="F1" s="18" t="s">
        <v>74</v>
      </c>
      <c r="G1" s="18" t="s">
        <v>75</v>
      </c>
      <c r="H1" s="18" t="s">
        <v>76</v>
      </c>
      <c r="I1" s="44" t="s">
        <v>2</v>
      </c>
      <c r="J1" s="44" t="s">
        <v>3</v>
      </c>
    </row>
    <row r="2" spans="1:10" ht="15" customHeight="1" x14ac:dyDescent="0.25">
      <c r="A2" s="56" t="s">
        <v>67</v>
      </c>
      <c r="B2" s="57"/>
      <c r="C2" s="57"/>
      <c r="D2" s="57"/>
      <c r="E2" s="57"/>
      <c r="F2" s="57"/>
      <c r="G2" s="57"/>
      <c r="H2" s="57"/>
      <c r="I2" s="45"/>
      <c r="J2" s="46"/>
    </row>
    <row r="3" spans="1:10" x14ac:dyDescent="0.25">
      <c r="A3" s="58" t="s">
        <v>4</v>
      </c>
      <c r="B3" s="58" t="s">
        <v>5</v>
      </c>
      <c r="C3" s="59"/>
      <c r="D3" s="60"/>
      <c r="E3" s="60"/>
      <c r="F3" s="60"/>
      <c r="G3" s="60"/>
      <c r="H3" s="60"/>
      <c r="I3" s="47"/>
      <c r="J3" s="47"/>
    </row>
    <row r="4" spans="1:10" x14ac:dyDescent="0.25">
      <c r="A4" s="61" t="s">
        <v>6</v>
      </c>
      <c r="B4" s="61" t="s">
        <v>38</v>
      </c>
      <c r="C4" s="62" t="s">
        <v>7</v>
      </c>
      <c r="D4" s="92">
        <v>80</v>
      </c>
      <c r="E4" s="92">
        <v>0</v>
      </c>
      <c r="F4" s="92">
        <v>0</v>
      </c>
      <c r="G4" s="92">
        <v>0</v>
      </c>
      <c r="H4" s="92">
        <f>SUM(D4:G4)</f>
        <v>80</v>
      </c>
      <c r="I4" s="82"/>
      <c r="J4" s="82">
        <f>H4*I4</f>
        <v>0</v>
      </c>
    </row>
    <row r="5" spans="1:10" ht="30" x14ac:dyDescent="0.25">
      <c r="A5" s="61" t="s">
        <v>8</v>
      </c>
      <c r="B5" s="64" t="s">
        <v>39</v>
      </c>
      <c r="C5" s="62" t="s">
        <v>25</v>
      </c>
      <c r="D5" s="92">
        <v>2</v>
      </c>
      <c r="E5" s="92">
        <v>0</v>
      </c>
      <c r="F5" s="92">
        <v>0</v>
      </c>
      <c r="G5" s="92">
        <v>0</v>
      </c>
      <c r="H5" s="92">
        <f>SUM(D5:G5)</f>
        <v>2</v>
      </c>
      <c r="I5" s="82"/>
      <c r="J5" s="82">
        <f t="shared" ref="J5:J21" si="0">H5*I5</f>
        <v>0</v>
      </c>
    </row>
    <row r="6" spans="1:10" x14ac:dyDescent="0.25">
      <c r="A6" s="61" t="s">
        <v>9</v>
      </c>
      <c r="B6" s="61" t="s">
        <v>26</v>
      </c>
      <c r="C6" s="62" t="s">
        <v>27</v>
      </c>
      <c r="D6" s="92">
        <v>10</v>
      </c>
      <c r="E6" s="92">
        <v>0</v>
      </c>
      <c r="F6" s="92">
        <v>0</v>
      </c>
      <c r="G6" s="92">
        <v>0</v>
      </c>
      <c r="H6" s="92">
        <f>SUM(D6:G6)</f>
        <v>10</v>
      </c>
      <c r="I6" s="82"/>
      <c r="J6" s="82">
        <f t="shared" si="0"/>
        <v>0</v>
      </c>
    </row>
    <row r="7" spans="1:10" ht="25.5" x14ac:dyDescent="0.25">
      <c r="A7" s="61" t="s">
        <v>28</v>
      </c>
      <c r="B7" s="61" t="s">
        <v>10</v>
      </c>
      <c r="C7" s="28" t="s">
        <v>25</v>
      </c>
      <c r="D7" s="29">
        <v>1</v>
      </c>
      <c r="E7" s="92">
        <v>0</v>
      </c>
      <c r="F7" s="92">
        <v>0</v>
      </c>
      <c r="G7" s="92">
        <v>0</v>
      </c>
      <c r="H7" s="92">
        <f>SUM(D7:G7)</f>
        <v>1</v>
      </c>
      <c r="I7" s="8"/>
      <c r="J7" s="82">
        <f t="shared" si="0"/>
        <v>0</v>
      </c>
    </row>
    <row r="8" spans="1:10" x14ac:dyDescent="0.25">
      <c r="A8" s="61" t="s">
        <v>12</v>
      </c>
      <c r="B8" s="61" t="s">
        <v>11</v>
      </c>
      <c r="C8" s="62" t="s">
        <v>27</v>
      </c>
      <c r="D8" s="92">
        <v>10</v>
      </c>
      <c r="E8" s="92">
        <v>0</v>
      </c>
      <c r="F8" s="92">
        <v>0</v>
      </c>
      <c r="G8" s="92">
        <v>0</v>
      </c>
      <c r="H8" s="92">
        <f>SUM(D8:G8)</f>
        <v>10</v>
      </c>
      <c r="I8" s="82"/>
      <c r="J8" s="82">
        <f t="shared" si="0"/>
        <v>0</v>
      </c>
    </row>
    <row r="9" spans="1:10" x14ac:dyDescent="0.25">
      <c r="A9" s="61" t="s">
        <v>14</v>
      </c>
      <c r="B9" s="61" t="s">
        <v>13</v>
      </c>
      <c r="C9" s="62" t="s">
        <v>7</v>
      </c>
      <c r="D9" s="92">
        <v>500</v>
      </c>
      <c r="E9" s="92">
        <v>0</v>
      </c>
      <c r="F9" s="92">
        <v>0</v>
      </c>
      <c r="G9" s="92">
        <v>0</v>
      </c>
      <c r="H9" s="92">
        <f t="shared" ref="H9:H13" si="1">SUM(D9:G9)</f>
        <v>500</v>
      </c>
      <c r="I9" s="82"/>
      <c r="J9" s="82">
        <f t="shared" si="0"/>
        <v>0</v>
      </c>
    </row>
    <row r="10" spans="1:10" x14ac:dyDescent="0.25">
      <c r="A10" s="61" t="s">
        <v>16</v>
      </c>
      <c r="B10" s="61" t="s">
        <v>40</v>
      </c>
      <c r="C10" s="62" t="s">
        <v>49</v>
      </c>
      <c r="D10" s="92">
        <v>8</v>
      </c>
      <c r="E10" s="92">
        <v>0</v>
      </c>
      <c r="F10" s="92">
        <v>0</v>
      </c>
      <c r="G10" s="92">
        <v>0</v>
      </c>
      <c r="H10" s="92">
        <f t="shared" si="1"/>
        <v>8</v>
      </c>
      <c r="I10" s="82"/>
      <c r="J10" s="82">
        <f t="shared" si="0"/>
        <v>0</v>
      </c>
    </row>
    <row r="11" spans="1:10" ht="25.5" x14ac:dyDescent="0.25">
      <c r="A11" s="61" t="s">
        <v>29</v>
      </c>
      <c r="B11" s="61" t="s">
        <v>15</v>
      </c>
      <c r="C11" s="28" t="s">
        <v>27</v>
      </c>
      <c r="D11" s="29">
        <v>12</v>
      </c>
      <c r="E11" s="92">
        <v>0</v>
      </c>
      <c r="F11" s="92">
        <v>0</v>
      </c>
      <c r="G11" s="92">
        <v>0</v>
      </c>
      <c r="H11" s="92">
        <f t="shared" si="1"/>
        <v>12</v>
      </c>
      <c r="I11" s="8"/>
      <c r="J11" s="82">
        <f t="shared" si="0"/>
        <v>0</v>
      </c>
    </row>
    <row r="12" spans="1:10" x14ac:dyDescent="0.25">
      <c r="A12" s="61" t="s">
        <v>30</v>
      </c>
      <c r="B12" s="61" t="s">
        <v>17</v>
      </c>
      <c r="C12" s="62" t="s">
        <v>27</v>
      </c>
      <c r="D12" s="92">
        <v>14</v>
      </c>
      <c r="E12" s="92">
        <v>0</v>
      </c>
      <c r="F12" s="92">
        <v>0</v>
      </c>
      <c r="G12" s="92">
        <v>0</v>
      </c>
      <c r="H12" s="92">
        <f t="shared" si="1"/>
        <v>14</v>
      </c>
      <c r="I12" s="82"/>
      <c r="J12" s="82">
        <f t="shared" si="0"/>
        <v>0</v>
      </c>
    </row>
    <row r="13" spans="1:10" x14ac:dyDescent="0.25">
      <c r="A13" s="61" t="s">
        <v>41</v>
      </c>
      <c r="B13" s="61" t="s">
        <v>31</v>
      </c>
      <c r="C13" s="62" t="s">
        <v>32</v>
      </c>
      <c r="D13" s="92">
        <v>72</v>
      </c>
      <c r="E13" s="92">
        <v>0</v>
      </c>
      <c r="F13" s="92">
        <v>0</v>
      </c>
      <c r="G13" s="92">
        <v>0</v>
      </c>
      <c r="H13" s="92">
        <f t="shared" si="1"/>
        <v>72</v>
      </c>
      <c r="I13" s="82"/>
      <c r="J13" s="82">
        <f t="shared" si="0"/>
        <v>0</v>
      </c>
    </row>
    <row r="14" spans="1:10" x14ac:dyDescent="0.25">
      <c r="A14" s="30" t="s">
        <v>18</v>
      </c>
      <c r="B14" s="30" t="s">
        <v>19</v>
      </c>
      <c r="C14" s="22"/>
      <c r="D14" s="31"/>
      <c r="E14" s="31"/>
      <c r="F14" s="31"/>
      <c r="G14" s="31"/>
      <c r="H14" s="31"/>
      <c r="I14" s="9"/>
      <c r="J14" s="9"/>
    </row>
    <row r="15" spans="1:10" x14ac:dyDescent="0.25">
      <c r="A15" s="61" t="s">
        <v>6</v>
      </c>
      <c r="B15" s="32" t="s">
        <v>42</v>
      </c>
      <c r="C15" s="28" t="s">
        <v>20</v>
      </c>
      <c r="D15" s="33">
        <v>30</v>
      </c>
      <c r="E15" s="33">
        <v>0</v>
      </c>
      <c r="F15" s="33">
        <v>0</v>
      </c>
      <c r="G15" s="33">
        <v>0</v>
      </c>
      <c r="H15" s="92">
        <f t="shared" ref="H15:H21" si="2">SUM(D15:G15)</f>
        <v>30</v>
      </c>
      <c r="I15" s="82"/>
      <c r="J15" s="82">
        <f t="shared" si="0"/>
        <v>0</v>
      </c>
    </row>
    <row r="16" spans="1:10" ht="25.5" x14ac:dyDescent="0.25">
      <c r="A16" s="61" t="s">
        <v>8</v>
      </c>
      <c r="B16" s="34" t="s">
        <v>43</v>
      </c>
      <c r="C16" s="28" t="s">
        <v>21</v>
      </c>
      <c r="D16" s="33">
        <v>1</v>
      </c>
      <c r="E16" s="33">
        <v>0</v>
      </c>
      <c r="F16" s="33">
        <v>0</v>
      </c>
      <c r="G16" s="33">
        <v>0</v>
      </c>
      <c r="H16" s="99">
        <f>SUM(D16:G16)</f>
        <v>1</v>
      </c>
      <c r="I16" s="82"/>
      <c r="J16" s="82">
        <f t="shared" si="0"/>
        <v>0</v>
      </c>
    </row>
    <row r="17" spans="1:10" x14ac:dyDescent="0.25">
      <c r="A17" s="32" t="s">
        <v>9</v>
      </c>
      <c r="B17" s="32" t="s">
        <v>45</v>
      </c>
      <c r="C17" s="28" t="s">
        <v>21</v>
      </c>
      <c r="D17" s="33">
        <v>1</v>
      </c>
      <c r="E17" s="33">
        <v>0</v>
      </c>
      <c r="F17" s="33">
        <v>0</v>
      </c>
      <c r="G17" s="33">
        <v>0</v>
      </c>
      <c r="H17" s="92">
        <f t="shared" si="2"/>
        <v>1</v>
      </c>
      <c r="I17" s="82"/>
      <c r="J17" s="82">
        <f t="shared" si="0"/>
        <v>0</v>
      </c>
    </row>
    <row r="18" spans="1:10" x14ac:dyDescent="0.25">
      <c r="A18" s="35" t="s">
        <v>22</v>
      </c>
      <c r="B18" s="35" t="s">
        <v>24</v>
      </c>
      <c r="C18" s="36"/>
      <c r="D18" s="37"/>
      <c r="E18" s="37"/>
      <c r="F18" s="37"/>
      <c r="G18" s="37"/>
      <c r="H18" s="37"/>
      <c r="I18" s="10"/>
      <c r="J18" s="10"/>
    </row>
    <row r="19" spans="1:10" x14ac:dyDescent="0.25">
      <c r="A19" s="38" t="s">
        <v>6</v>
      </c>
      <c r="B19" s="38" t="s">
        <v>33</v>
      </c>
      <c r="C19" s="28" t="s">
        <v>21</v>
      </c>
      <c r="D19" s="39">
        <v>1</v>
      </c>
      <c r="E19" s="39">
        <v>0</v>
      </c>
      <c r="F19" s="39">
        <v>0</v>
      </c>
      <c r="G19" s="39">
        <v>0</v>
      </c>
      <c r="H19" s="92">
        <f t="shared" si="2"/>
        <v>1</v>
      </c>
      <c r="I19" s="82"/>
      <c r="J19" s="82">
        <f t="shared" si="0"/>
        <v>0</v>
      </c>
    </row>
    <row r="20" spans="1:10" x14ac:dyDescent="0.25">
      <c r="A20" s="38" t="s">
        <v>8</v>
      </c>
      <c r="B20" s="38" t="s">
        <v>34</v>
      </c>
      <c r="C20" s="40" t="s">
        <v>35</v>
      </c>
      <c r="D20" s="39">
        <v>1</v>
      </c>
      <c r="E20" s="39">
        <v>0</v>
      </c>
      <c r="F20" s="39">
        <v>0</v>
      </c>
      <c r="G20" s="39">
        <v>0</v>
      </c>
      <c r="H20" s="92">
        <f t="shared" si="2"/>
        <v>1</v>
      </c>
      <c r="I20" s="82"/>
      <c r="J20" s="82">
        <f t="shared" si="0"/>
        <v>0</v>
      </c>
    </row>
    <row r="21" spans="1:10" ht="38.25" x14ac:dyDescent="0.25">
      <c r="A21" s="38" t="s">
        <v>9</v>
      </c>
      <c r="B21" s="38" t="s">
        <v>36</v>
      </c>
      <c r="C21" s="28" t="s">
        <v>21</v>
      </c>
      <c r="D21" s="39">
        <v>1</v>
      </c>
      <c r="E21" s="39">
        <v>0</v>
      </c>
      <c r="F21" s="39">
        <v>0</v>
      </c>
      <c r="G21" s="39">
        <v>0</v>
      </c>
      <c r="H21" s="92">
        <f t="shared" si="2"/>
        <v>1</v>
      </c>
      <c r="I21" s="82"/>
      <c r="J21" s="82">
        <f t="shared" si="0"/>
        <v>0</v>
      </c>
    </row>
    <row r="22" spans="1:10" x14ac:dyDescent="0.25">
      <c r="A22" s="12" t="s">
        <v>71</v>
      </c>
      <c r="B22" s="13"/>
      <c r="C22" s="13"/>
      <c r="D22" s="13"/>
      <c r="E22" s="13"/>
      <c r="F22" s="13"/>
      <c r="G22" s="13"/>
      <c r="H22" s="13"/>
      <c r="I22" s="14"/>
      <c r="J22" s="82">
        <f>SUM(J4:J21)</f>
        <v>0</v>
      </c>
    </row>
    <row r="23" spans="1:10" x14ac:dyDescent="0.25">
      <c r="A23" s="12" t="s">
        <v>77</v>
      </c>
      <c r="B23" s="13"/>
      <c r="C23" s="13"/>
      <c r="D23" s="13"/>
      <c r="E23" s="13"/>
      <c r="F23" s="13"/>
      <c r="G23" s="13"/>
      <c r="H23" s="13"/>
      <c r="I23" s="14"/>
      <c r="J23" s="82">
        <f>J22*18%</f>
        <v>0</v>
      </c>
    </row>
    <row r="24" spans="1:10" x14ac:dyDescent="0.25">
      <c r="A24" s="12" t="s">
        <v>68</v>
      </c>
      <c r="B24" s="13"/>
      <c r="C24" s="13"/>
      <c r="D24" s="13"/>
      <c r="E24" s="13"/>
      <c r="F24" s="13"/>
      <c r="G24" s="13"/>
      <c r="H24" s="13"/>
      <c r="I24" s="14"/>
      <c r="J24" s="82">
        <f>J22+J23</f>
        <v>0</v>
      </c>
    </row>
  </sheetData>
  <sheetProtection algorithmName="SHA-512" hashValue="oy/u6CzX2g8QPDLCsfiBeVCsO2iy7kzGB8i+mdHsZFeosu7Pj/vE1y9IsN5wOgt/EUylTb2cLxF8r2tXpPFFQA==" saltValue="c2O37n0JmWRlWXQdz+TABA==" spinCount="100000" sheet="1" objects="1" scenarios="1"/>
  <mergeCells count="3">
    <mergeCell ref="A22:I22"/>
    <mergeCell ref="A24:I24"/>
    <mergeCell ref="A23:I2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Tirupati</vt:lpstr>
      <vt:lpstr>Guntur</vt:lpstr>
      <vt:lpstr>Vishakapatnam</vt:lpstr>
      <vt:lpstr>Eluru</vt:lpstr>
      <vt:lpstr>Kakinada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Jagdish Panda</dc:creator>
  <cp:keywords/>
  <dc:description/>
  <cp:lastModifiedBy>Dinesh Kumar</cp:lastModifiedBy>
  <cp:revision/>
  <dcterms:created xsi:type="dcterms:W3CDTF">2015-06-05T18:17:20Z</dcterms:created>
  <dcterms:modified xsi:type="dcterms:W3CDTF">2025-02-14T12:01:36Z</dcterms:modified>
  <cp:category/>
  <cp:contentStatus/>
</cp:coreProperties>
</file>